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20" windowHeight="4110" firstSheet="1" activeTab="1"/>
  </bookViews>
  <sheets>
    <sheet name="F_FBA" sheetId="1" state="veryHidden" r:id="rId1"/>
    <sheet name="Instrukcija" sheetId="2" r:id="rId2"/>
    <sheet name="CRC" sheetId="3" state="veryHidden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'DATA'!$A$1:$D$327</definedName>
    <definedName name="DepKodas">'Istaiga'!$B$8</definedName>
    <definedName name="DepPavadinimas">'Istaiga'!$B$9</definedName>
    <definedName name="Dir">'Istaiga'!$B$10</definedName>
    <definedName name="Forma">'F_FBA'!$B$1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'F_FBA'!$C$1</definedName>
    <definedName name="ListFunkcija">'Funkcija'!$A$2:$A$20</definedName>
    <definedName name="ListKetvirtis">'Ketvirtis'!$A$2:$A$14</definedName>
    <definedName name="ListMetai">'Metai'!$A$2:$A$5</definedName>
    <definedName name="ListPrograma">'Programa'!$A$2:$A$38</definedName>
    <definedName name="Menuo">'F_FBA'!$D$2</definedName>
    <definedName name="Metai">'F_FBA'!$C$2</definedName>
    <definedName name="MinKodas">'Istaiga'!$B$6</definedName>
    <definedName name="MinPavadinimas">'Istaiga'!$B$7</definedName>
    <definedName name="Parametrai">'DATA'!$F$1:$N$2</definedName>
    <definedName name="_xlnm.Print_Area" localSheetId="0">'F_FBA'!$A$1:$I$104</definedName>
    <definedName name="_xlnm.Print_Titles" localSheetId="0">'F_FBA'!$4:$7</definedName>
    <definedName name="RangeFunkcija">'Funkcija'!$A$2:$B$20</definedName>
    <definedName name="RangeKetvirtis">'Ketvirtis'!$A$2:$C$14</definedName>
    <definedName name="RangeMetai">'Metai'!$A$2:$B$5</definedName>
    <definedName name="RangePrograma">'Programa'!$A$2:$B$38</definedName>
    <definedName name="Sudaryta">'Istaiga'!$B$12</definedName>
    <definedName name="Versija">'F_FBA'!$A$1</definedName>
  </definedNames>
  <calcPr fullCalcOnLoad="1" fullPrecision="0"/>
</workbook>
</file>

<file path=xl/sharedStrings.xml><?xml version="1.0" encoding="utf-8"?>
<sst xmlns="http://schemas.openxmlformats.org/spreadsheetml/2006/main" count="2048" uniqueCount="699">
  <si>
    <t>Eil. Nr.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</si>
  <si>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</si>
  <si>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</si>
  <si>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</si>
  <si>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</si>
  <si>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</si>
  <si>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</si>
  <si>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</si>
  <si>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</si>
  <si>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</si>
  <si>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</si>
  <si>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Atsargos</t>
  </si>
  <si>
    <t>Registracijos kodas ir buveinės adresas</t>
  </si>
  <si>
    <t>Sudarymo data ir numeris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</si>
  <si>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</si>
  <si>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</si>
  <si>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</si>
  <si>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</si>
  <si>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</si>
  <si>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</si>
  <si>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</si>
  <si>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</si>
  <si>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</si>
  <si>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Transporto priemonės</t>
  </si>
  <si>
    <t>(Vardas ir pavardė)</t>
  </si>
  <si>
    <t>(Parašas)</t>
  </si>
  <si>
    <t>(Data)</t>
  </si>
  <si>
    <t>Nr.</t>
  </si>
  <si>
    <t>I.</t>
  </si>
  <si>
    <t>I.1</t>
  </si>
  <si>
    <t>I.2</t>
  </si>
  <si>
    <t>I.3</t>
  </si>
  <si>
    <t>I.4</t>
  </si>
  <si>
    <t>II.</t>
  </si>
  <si>
    <t>II.1</t>
  </si>
  <si>
    <t>II.2</t>
  </si>
  <si>
    <t>II.3</t>
  </si>
  <si>
    <t>II.4</t>
  </si>
  <si>
    <t>II.5</t>
  </si>
  <si>
    <t>II.6</t>
  </si>
  <si>
    <t>ILGALAIKIS TURTAS</t>
  </si>
  <si>
    <t>II.7</t>
  </si>
  <si>
    <t>II.8</t>
  </si>
  <si>
    <t>II.9</t>
  </si>
  <si>
    <t>II.10</t>
  </si>
  <si>
    <t>III.</t>
  </si>
  <si>
    <t>IV.</t>
  </si>
  <si>
    <t>B.</t>
  </si>
  <si>
    <t>C.</t>
  </si>
  <si>
    <t>Nematerialusis turtas</t>
  </si>
  <si>
    <t>Plėtros darbai</t>
  </si>
  <si>
    <t>Programinė įranga ir jos licencijos</t>
  </si>
  <si>
    <t>Kitas nematerialusis turtas</t>
  </si>
  <si>
    <t>Nebaigti projektai ir išankstiniai mokėjimai</t>
  </si>
  <si>
    <t>Ilgalaikis materialusis turtas</t>
  </si>
  <si>
    <t>BIOLOGINIS TURTAS</t>
  </si>
  <si>
    <t>TRUMPALAIKIS TURTAS</t>
  </si>
  <si>
    <t>Ilgalaikis finansinis turtas</t>
  </si>
  <si>
    <t>Kitas ilgalaikis turtas</t>
  </si>
  <si>
    <t>Žemė</t>
  </si>
  <si>
    <t>Pastatai</t>
  </si>
  <si>
    <t>Infrastruktūros ir kiti statiniai</t>
  </si>
  <si>
    <t>Nekilnojamosios kultūros vertybės</t>
  </si>
  <si>
    <t>Mašinos ir įrenginiai</t>
  </si>
  <si>
    <t>Kilnojamosios kultūros vertybės</t>
  </si>
  <si>
    <t>Baldai ir biuro įranga</t>
  </si>
  <si>
    <t>Kitas ilgalaikis materialusis turtas</t>
  </si>
  <si>
    <t>Nebaigta statyba ir išankstiniai mokėjimai</t>
  </si>
  <si>
    <t>Straipsniai</t>
  </si>
  <si>
    <t>I.5</t>
  </si>
  <si>
    <t>III.1</t>
  </si>
  <si>
    <t>III.2</t>
  </si>
  <si>
    <t>III.3</t>
  </si>
  <si>
    <t>III.4</t>
  </si>
  <si>
    <t>III.5</t>
  </si>
  <si>
    <t>V.</t>
  </si>
  <si>
    <t>IŠ VISO TURTO:</t>
  </si>
  <si>
    <t>Pinigai ir pinigų ekvivalentai</t>
  </si>
  <si>
    <t>Trumpalaikės investicijos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</si>
  <si>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</si>
  <si>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</si>
  <si>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</si>
  <si>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</si>
  <si>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</si>
  <si>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</si>
  <si>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</si>
  <si>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Gautini mokesčiai ir socialinės įmokos</t>
  </si>
  <si>
    <t>Gautinos finansavimo sumos</t>
  </si>
  <si>
    <t>Gautinos sumos už turto naudojimą, parduotas prekes, turtą, paslaugas</t>
  </si>
  <si>
    <t>Sukauptos gautinos sumos</t>
  </si>
  <si>
    <t>Kitos gautinos sumos</t>
  </si>
  <si>
    <t>D.</t>
  </si>
  <si>
    <t>E.</t>
  </si>
  <si>
    <t>II.11</t>
  </si>
  <si>
    <t>F.</t>
  </si>
  <si>
    <t>G.</t>
  </si>
  <si>
    <t>IV.1</t>
  </si>
  <si>
    <t>IV.2</t>
  </si>
  <si>
    <t>MAŽUMOS DALIS</t>
  </si>
  <si>
    <t>IŠ VISO FINANSAVIMO SUMŲ, ĮSIPAREIGOJIMŲ, GRYNOJO TURTO IR MAŽUMOS DALIES:</t>
  </si>
  <si>
    <t>GRYNASIS TURTAS</t>
  </si>
  <si>
    <t>FINANASAVIMO SUMOS</t>
  </si>
  <si>
    <t>ĮSIPAREIGOJIMAI</t>
  </si>
  <si>
    <t xml:space="preserve">Iš valstybės biudžeto </t>
  </si>
  <si>
    <t>Iš savivaldybės biudžeto</t>
  </si>
  <si>
    <t>Iš Europos Sąjungos, užsienio valstybių ir tarptautinių organizacijų</t>
  </si>
  <si>
    <t>Iš kitų šaltinių</t>
  </si>
  <si>
    <t>Ilgalaikiai įsipareigojimai</t>
  </si>
  <si>
    <t>Ilgalaikiai finansiniai įsipareigojimai</t>
  </si>
  <si>
    <t>Ilgalaikiai atidėjiniai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</si>
  <si>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</si>
  <si>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</si>
  <si>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</si>
  <si>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</si>
  <si>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</si>
  <si>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</si>
  <si>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biudžetus ir fondus</t>
  </si>
  <si>
    <t>Grąžintinos finansavimo sumos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</si>
  <si>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</si>
  <si>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</si>
  <si>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</si>
  <si>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</si>
  <si>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</si>
  <si>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Sukauptos mokėtinos sumos</t>
  </si>
  <si>
    <t>Kiti trumpalaikiai įsipareigojimai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</si>
  <si>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</si>
  <si>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</si>
  <si>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</si>
  <si>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</si>
  <si>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</si>
  <si>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</si>
  <si>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</si>
  <si>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</si>
  <si>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 xml:space="preserve">         Įstaigos kodas</t>
  </si>
  <si>
    <t>2-ojo VSAFAS „Finansinės būklės ataskaita“</t>
  </si>
  <si>
    <t>2 priedas</t>
  </si>
  <si>
    <t>FINANSINĖS BŪKLĖS ATASKAITA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</si>
  <si>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</si>
  <si>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</si>
  <si>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>(Žemesniojo lygio viešojo sektoriaus subjektų, išskyrus mokesčių fondus ir išteklių fondus, finansinės būklės ataskaitos forma)</t>
  </si>
  <si>
    <t xml:space="preserve">PAGAL </t>
  </si>
  <si>
    <t>DUOMENIS</t>
  </si>
  <si>
    <t>(teisės aktais įpareigoto pasirašyti asmens pareigų pavadinimas)</t>
  </si>
  <si>
    <t>Forma FBA</t>
  </si>
  <si>
    <t>Pastabos. Nr.</t>
  </si>
  <si>
    <t>2</t>
  </si>
  <si>
    <t>Paskutinė ataskaitinio laikotarpio diena</t>
  </si>
  <si>
    <t>Paskutinė praėjusio ataskaitinio laikotarpio diena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</si>
  <si>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</si>
  <si>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</si>
  <si>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</si>
  <si>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</si>
  <si>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</si>
  <si>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</si>
  <si>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</si>
  <si>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</si>
  <si>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</si>
  <si>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</si>
  <si>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</si>
  <si>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</si>
  <si>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</si>
  <si>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</si>
  <si>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</si>
  <si>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</si>
  <si>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</si>
  <si>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</si>
  <si>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</si>
  <si>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</si>
  <si>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</si>
  <si>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</si>
  <si>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</si>
  <si>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</si>
  <si>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</si>
  <si>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</si>
  <si>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</si>
  <si>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</si>
  <si>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</si>
  <si>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</si>
  <si>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</si>
  <si>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</si>
  <si>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</si>
  <si>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F_FBA</t>
  </si>
  <si>
    <t>A.</t>
  </si>
  <si>
    <t>II.6.1</t>
  </si>
  <si>
    <t>II.6.2</t>
  </si>
  <si>
    <t>II.12</t>
  </si>
  <si>
    <t>Mokėtinos sumos į Europos Sąjungos biudžetą</t>
  </si>
  <si>
    <t>77</t>
  </si>
  <si>
    <t>III.6</t>
  </si>
  <si>
    <t>Gautinos trumpalaikės finansinės sumos</t>
  </si>
  <si>
    <t>79</t>
  </si>
  <si>
    <t>Prestižas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</si>
  <si>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</si>
  <si>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</si>
  <si>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</si>
  <si>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</si>
  <si>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</si>
  <si>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</si>
  <si>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</si>
  <si>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</si>
  <si>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</si>
  <si>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</si>
  <si>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</si>
  <si>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</si>
  <si>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</si>
  <si>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</si>
  <si>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'F_FBA'!$C$2</t>
  </si>
  <si>
    <t>'F_FBA'!$D$2</t>
  </si>
  <si>
    <t>'F_FBA'!$A$4</t>
  </si>
  <si>
    <t>'F_FBA'!$A$6</t>
  </si>
  <si>
    <t>'F_FBA'!$B$14</t>
  </si>
  <si>
    <t>'F_FBA'!$C$14</t>
  </si>
  <si>
    <t>'F_FBA'!$E$14</t>
  </si>
  <si>
    <t>'F_FBA'!$G$14</t>
  </si>
  <si>
    <t>'F_FBA'!$B$15</t>
  </si>
  <si>
    <t>'F_FBA'!$C$15</t>
  </si>
  <si>
    <t>'F_FBA'!$E$15</t>
  </si>
  <si>
    <t>'F_FBA'!$G$15</t>
  </si>
  <si>
    <t>'F_FBA'!$B$16</t>
  </si>
  <si>
    <t>'F_FBA'!$C$16</t>
  </si>
  <si>
    <t>'F_FBA'!$E$16</t>
  </si>
  <si>
    <t>'F_FBA'!$G$16</t>
  </si>
  <si>
    <t>'F_FBA'!$B$17</t>
  </si>
  <si>
    <t>'F_FBA'!$C$17</t>
  </si>
  <si>
    <t>'F_FBA'!$E$17</t>
  </si>
  <si>
    <t>'F_FBA'!$G$17</t>
  </si>
  <si>
    <t>'F_FBA'!$B$18</t>
  </si>
  <si>
    <t>'F_FBA'!$C$18</t>
  </si>
  <si>
    <t>'F_FBA'!$E$18</t>
  </si>
  <si>
    <t>'F_FBA'!$G$18</t>
  </si>
  <si>
    <t>'F_FBA'!$B$19</t>
  </si>
  <si>
    <t>'F_FBA'!$C$19</t>
  </si>
  <si>
    <t>'F_FBA'!$E$19</t>
  </si>
  <si>
    <t>'F_FBA'!$G$19</t>
  </si>
  <si>
    <t>'F_FBA'!$B$20</t>
  </si>
  <si>
    <t>'F_FBA'!$C$20</t>
  </si>
  <si>
    <t>'F_FBA'!$E$20</t>
  </si>
  <si>
    <t>'F_FBA'!$G$20</t>
  </si>
  <si>
    <t>'F_FBA'!$B$21</t>
  </si>
  <si>
    <t>'F_FBA'!$C$21</t>
  </si>
  <si>
    <t>'F_FBA'!$E$21</t>
  </si>
  <si>
    <t>'F_FBA'!$G$21</t>
  </si>
  <si>
    <t>'F_FBA'!$B$22</t>
  </si>
  <si>
    <t>'F_FBA'!$C$22</t>
  </si>
  <si>
    <t>'F_FBA'!$E$22</t>
  </si>
  <si>
    <t>'F_FBA'!$G$22</t>
  </si>
  <si>
    <t>'F_FBA'!$B$23</t>
  </si>
  <si>
    <t>'F_FBA'!$C$23</t>
  </si>
  <si>
    <t>'F_FBA'!$E$23</t>
  </si>
  <si>
    <t>'F_FBA'!$G$23</t>
  </si>
  <si>
    <t>'F_FBA'!$B$24</t>
  </si>
  <si>
    <t>'F_FBA'!$C$24</t>
  </si>
  <si>
    <t>'F_FBA'!$E$24</t>
  </si>
  <si>
    <t>'F_FBA'!$G$24</t>
  </si>
  <si>
    <t>'F_FBA'!$B$25</t>
  </si>
  <si>
    <t>'F_FBA'!$C$25</t>
  </si>
  <si>
    <t>'F_FBA'!$E$25</t>
  </si>
  <si>
    <t>'F_FBA'!$G$25</t>
  </si>
  <si>
    <t>'F_FBA'!$B$26</t>
  </si>
  <si>
    <t>'F_FBA'!$C$26</t>
  </si>
  <si>
    <t>'F_FBA'!$E$26</t>
  </si>
  <si>
    <t>'F_FBA'!$G$26</t>
  </si>
  <si>
    <t>'F_FBA'!$B$27</t>
  </si>
  <si>
    <t>'F_FBA'!$C$27</t>
  </si>
  <si>
    <t>'F_FBA'!$E$27</t>
  </si>
  <si>
    <t>'F_FBA'!$G$27</t>
  </si>
  <si>
    <t>'F_FBA'!$B$28</t>
  </si>
  <si>
    <t>'F_FBA'!$C$28</t>
  </si>
  <si>
    <t>'F_FBA'!$E$28</t>
  </si>
  <si>
    <t>'F_FBA'!$G$28</t>
  </si>
  <si>
    <t>'F_FBA'!$B$29</t>
  </si>
  <si>
    <t>'F_FBA'!$C$29</t>
  </si>
  <si>
    <t>'F_FBA'!$E$29</t>
  </si>
  <si>
    <t>'F_FBA'!$G$29</t>
  </si>
  <si>
    <t>'F_FBA'!$B$30</t>
  </si>
  <si>
    <t>'F_FBA'!$C$30</t>
  </si>
  <si>
    <t>'F_FBA'!$E$30</t>
  </si>
  <si>
    <t>'F_FBA'!$G$30</t>
  </si>
  <si>
    <t>'F_FBA'!$B$31</t>
  </si>
  <si>
    <t>'F_FBA'!$C$31</t>
  </si>
  <si>
    <t>'F_FBA'!$E$31</t>
  </si>
  <si>
    <t>'F_FBA'!$G$31</t>
  </si>
  <si>
    <t>'F_FBA'!$B$32</t>
  </si>
  <si>
    <t>'F_FBA'!$C$32</t>
  </si>
  <si>
    <t>'F_FBA'!$E$32</t>
  </si>
  <si>
    <t>'F_FBA'!$G$32</t>
  </si>
  <si>
    <t>'F_FBA'!$B$33</t>
  </si>
  <si>
    <t>'F_FBA'!$C$33</t>
  </si>
  <si>
    <t>'F_FBA'!$E$33</t>
  </si>
  <si>
    <t>'F_FBA'!$G$33</t>
  </si>
  <si>
    <t>'F_FBA'!$B$34</t>
  </si>
  <si>
    <t>'F_FBA'!$C$34</t>
  </si>
  <si>
    <t>'F_FBA'!$E$34</t>
  </si>
  <si>
    <t>'F_FBA'!$G$34</t>
  </si>
  <si>
    <t>'F_FBA'!$B$35</t>
  </si>
  <si>
    <t>'F_FBA'!$C$35</t>
  </si>
  <si>
    <t>'F_FBA'!$E$35</t>
  </si>
  <si>
    <t>'F_FBA'!$G$35</t>
  </si>
  <si>
    <t>'F_FBA'!$B$36</t>
  </si>
  <si>
    <t>'F_FBA'!$C$36</t>
  </si>
  <si>
    <t>'F_FBA'!$E$36</t>
  </si>
  <si>
    <t>'F_FBA'!$G$36</t>
  </si>
  <si>
    <t>'F_FBA'!$B$37</t>
  </si>
  <si>
    <t>'F_FBA'!$C$37</t>
  </si>
  <si>
    <t>'F_FBA'!$E$37</t>
  </si>
  <si>
    <t>'F_FBA'!$G$37</t>
  </si>
  <si>
    <t>'F_FBA'!$B$38</t>
  </si>
  <si>
    <t>'F_FBA'!$C$38</t>
  </si>
  <si>
    <t>'F_FBA'!$E$38</t>
  </si>
  <si>
    <t>'F_FBA'!$G$38</t>
  </si>
  <si>
    <t>'F_FBA'!$B$39</t>
  </si>
  <si>
    <t>'F_FBA'!$C$39</t>
  </si>
  <si>
    <t>'F_FBA'!$E$39</t>
  </si>
  <si>
    <t>'F_FBA'!$G$39</t>
  </si>
  <si>
    <t>'F_FBA'!$B$40</t>
  </si>
  <si>
    <t>'F_FBA'!$C$40</t>
  </si>
  <si>
    <t>'F_FBA'!$E$40</t>
  </si>
  <si>
    <t>'F_FBA'!$G$40</t>
  </si>
  <si>
    <t>'F_FBA'!$B$41</t>
  </si>
  <si>
    <t>'F_FBA'!$C$41</t>
  </si>
  <si>
    <t>'F_FBA'!$E$41</t>
  </si>
  <si>
    <t>'F_FBA'!$G$41</t>
  </si>
  <si>
    <t>'F_FBA'!$B$42</t>
  </si>
  <si>
    <t>'F_FBA'!$C$42</t>
  </si>
  <si>
    <t>'F_FBA'!$E$42</t>
  </si>
  <si>
    <t>'F_FBA'!$G$42</t>
  </si>
  <si>
    <t>'F_FBA'!$B$43</t>
  </si>
  <si>
    <t>'F_FBA'!$C$43</t>
  </si>
  <si>
    <t>'F_FBA'!$E$43</t>
  </si>
  <si>
    <t>'F_FBA'!$G$43</t>
  </si>
  <si>
    <t>'F_FBA'!$B$44</t>
  </si>
  <si>
    <t>'F_FBA'!$C$44</t>
  </si>
  <si>
    <t>'F_FBA'!$E$44</t>
  </si>
  <si>
    <t>'F_FBA'!$G$44</t>
  </si>
  <si>
    <t>'F_FBA'!$B$45</t>
  </si>
  <si>
    <t>'F_FBA'!$C$45</t>
  </si>
  <si>
    <t>'F_FBA'!$E$45</t>
  </si>
  <si>
    <t>'F_FBA'!$G$45</t>
  </si>
  <si>
    <t>'F_FBA'!$B$46</t>
  </si>
  <si>
    <t>'F_FBA'!$C$46</t>
  </si>
  <si>
    <t>'F_FBA'!$E$46</t>
  </si>
  <si>
    <t>'F_FBA'!$G$46</t>
  </si>
  <si>
    <t>'F_FBA'!$B$47</t>
  </si>
  <si>
    <t>'F_FBA'!$C$47</t>
  </si>
  <si>
    <t>'F_FBA'!$E$47</t>
  </si>
  <si>
    <t>'F_FBA'!$G$47</t>
  </si>
  <si>
    <t>'F_FBA'!$B$48</t>
  </si>
  <si>
    <t>'F_FBA'!$C$48</t>
  </si>
  <si>
    <t>'F_FBA'!$E$48</t>
  </si>
  <si>
    <t>'F_FBA'!$G$48</t>
  </si>
  <si>
    <t>'F_FBA'!$B$49</t>
  </si>
  <si>
    <t>'F_FBA'!$C$49</t>
  </si>
  <si>
    <t>'F_FBA'!$E$49</t>
  </si>
  <si>
    <t>'F_FBA'!$G$49</t>
  </si>
  <si>
    <t>'F_FBA'!$B$50</t>
  </si>
  <si>
    <t>'F_FBA'!$C$50</t>
  </si>
  <si>
    <t>'F_FBA'!$E$50</t>
  </si>
  <si>
    <t>'F_FBA'!$G$50</t>
  </si>
  <si>
    <t>'F_FBA'!$B$51</t>
  </si>
  <si>
    <t>'F_FBA'!$C$51</t>
  </si>
  <si>
    <t>'F_FBA'!$E$51</t>
  </si>
  <si>
    <t>'F_FBA'!$G$51</t>
  </si>
  <si>
    <t>'F_FBA'!$B$52</t>
  </si>
  <si>
    <t>'F_FBA'!$C$52</t>
  </si>
  <si>
    <t>'F_FBA'!$E$52</t>
  </si>
  <si>
    <t>'F_FBA'!$G$52</t>
  </si>
  <si>
    <t>'F_FBA'!$B$53</t>
  </si>
  <si>
    <t>'F_FBA'!$C$53</t>
  </si>
  <si>
    <t>'F_FBA'!$E$53</t>
  </si>
  <si>
    <t>'F_FBA'!$G$53</t>
  </si>
  <si>
    <t>'F_FBA'!$B$54</t>
  </si>
  <si>
    <t>'F_FBA'!$C$54</t>
  </si>
  <si>
    <t>'F_FBA'!$E$54</t>
  </si>
  <si>
    <t>'F_FBA'!$G$54</t>
  </si>
  <si>
    <t>'F_FBA'!$B$55</t>
  </si>
  <si>
    <t>'F_FBA'!$C$55</t>
  </si>
  <si>
    <t>'F_FBA'!$E$55</t>
  </si>
  <si>
    <t>'F_FBA'!$G$55</t>
  </si>
  <si>
    <t>'F_FBA'!$B$56</t>
  </si>
  <si>
    <t>'F_FBA'!$C$56</t>
  </si>
  <si>
    <t>'F_FBA'!$E$56</t>
  </si>
  <si>
    <t>'F_FBA'!$G$56</t>
  </si>
  <si>
    <t>'F_FBA'!$B$57</t>
  </si>
  <si>
    <t>'F_FBA'!$C$57</t>
  </si>
  <si>
    <t>'F_FBA'!$E$57</t>
  </si>
  <si>
    <t>'F_FBA'!$G$57</t>
  </si>
  <si>
    <t>'F_FBA'!$B$58</t>
  </si>
  <si>
    <t>'F_FBA'!$C$58</t>
  </si>
  <si>
    <t>'F_FBA'!$E$58</t>
  </si>
  <si>
    <t>'F_FBA'!$G$58</t>
  </si>
  <si>
    <t>'F_FBA'!$B$59</t>
  </si>
  <si>
    <t>'F_FBA'!$C$59</t>
  </si>
  <si>
    <t>'F_FBA'!$E$59</t>
  </si>
  <si>
    <t>'F_FBA'!$G$59</t>
  </si>
  <si>
    <t>'F_FBA'!$B$60</t>
  </si>
  <si>
    <t>'F_FBA'!$C$60</t>
  </si>
  <si>
    <t>'F_FBA'!$E$60</t>
  </si>
  <si>
    <t>'F_FBA'!$G$60</t>
  </si>
  <si>
    <t>'F_FBA'!$B$61</t>
  </si>
  <si>
    <t>'F_FBA'!$C$61</t>
  </si>
  <si>
    <t>'F_FBA'!$E$61</t>
  </si>
  <si>
    <t>'F_FBA'!$G$61</t>
  </si>
  <si>
    <t>'F_FBA'!$B$62</t>
  </si>
  <si>
    <t>'F_FBA'!$C$62</t>
  </si>
  <si>
    <t>'F_FBA'!$E$62</t>
  </si>
  <si>
    <t>'F_FBA'!$G$62</t>
  </si>
  <si>
    <t>'F_FBA'!$B$63</t>
  </si>
  <si>
    <t>'F_FBA'!$C$63</t>
  </si>
  <si>
    <t>'F_FBA'!$E$63</t>
  </si>
  <si>
    <t>'F_FBA'!$G$63</t>
  </si>
  <si>
    <t>'F_FBA'!$B$64</t>
  </si>
  <si>
    <t>'F_FBA'!$C$64</t>
  </si>
  <si>
    <t>'F_FBA'!$E$64</t>
  </si>
  <si>
    <t>'F_FBA'!$G$64</t>
  </si>
  <si>
    <t>'F_FBA'!$B$65</t>
  </si>
  <si>
    <t>'F_FBA'!$C$65</t>
  </si>
  <si>
    <t>'F_FBA'!$E$65</t>
  </si>
  <si>
    <t>'F_FBA'!$G$65</t>
  </si>
  <si>
    <t>'F_FBA'!$B$66</t>
  </si>
  <si>
    <t>'F_FBA'!$C$66</t>
  </si>
  <si>
    <t>'F_FBA'!$E$66</t>
  </si>
  <si>
    <t>'F_FBA'!$G$66</t>
  </si>
  <si>
    <t>'F_FBA'!$B$67</t>
  </si>
  <si>
    <t>'F_FBA'!$C$67</t>
  </si>
  <si>
    <t>'F_FBA'!$E$67</t>
  </si>
  <si>
    <t>'F_FBA'!$G$67</t>
  </si>
  <si>
    <t>'F_FBA'!$B$68</t>
  </si>
  <si>
    <t>'F_FBA'!$C$68</t>
  </si>
  <si>
    <t>'F_FBA'!$E$68</t>
  </si>
  <si>
    <t>'F_FBA'!$G$68</t>
  </si>
  <si>
    <t>'F_FBA'!$B$69</t>
  </si>
  <si>
    <t>'F_FBA'!$C$69</t>
  </si>
  <si>
    <t>'F_FBA'!$E$69</t>
  </si>
  <si>
    <t>'F_FBA'!$G$69</t>
  </si>
  <si>
    <t>'F_FBA'!$B$70</t>
  </si>
  <si>
    <t>'F_FBA'!$C$70</t>
  </si>
  <si>
    <t>'F_FBA'!$E$70</t>
  </si>
  <si>
    <t>'F_FBA'!$G$70</t>
  </si>
  <si>
    <t>'F_FBA'!$B$71</t>
  </si>
  <si>
    <t>'F_FBA'!$C$71</t>
  </si>
  <si>
    <t>'F_FBA'!$E$71</t>
  </si>
  <si>
    <t>'F_FBA'!$G$71</t>
  </si>
  <si>
    <t>'F_FBA'!$B$72</t>
  </si>
  <si>
    <t>'F_FBA'!$C$72</t>
  </si>
  <si>
    <t>'F_FBA'!$E$72</t>
  </si>
  <si>
    <t>'F_FBA'!$G$72</t>
  </si>
  <si>
    <t>'F_FBA'!$B$73</t>
  </si>
  <si>
    <t>'F_FBA'!$C$73</t>
  </si>
  <si>
    <t>'F_FBA'!$E$73</t>
  </si>
  <si>
    <t>'F_FBA'!$G$73</t>
  </si>
  <si>
    <t>'F_FBA'!$B$74</t>
  </si>
  <si>
    <t>'F_FBA'!$C$74</t>
  </si>
  <si>
    <t>'F_FBA'!$E$74</t>
  </si>
  <si>
    <t>'F_FBA'!$G$74</t>
  </si>
  <si>
    <t>'F_FBA'!$B$75</t>
  </si>
  <si>
    <t>'F_FBA'!$C$75</t>
  </si>
  <si>
    <t>'F_FBA'!$E$75</t>
  </si>
  <si>
    <t>'F_FBA'!$G$75</t>
  </si>
  <si>
    <t>'F_FBA'!$B$76</t>
  </si>
  <si>
    <t>'F_FBA'!$C$76</t>
  </si>
  <si>
    <t>'F_FBA'!$E$76</t>
  </si>
  <si>
    <t>'F_FBA'!$G$76</t>
  </si>
  <si>
    <t>'F_FBA'!$B$77</t>
  </si>
  <si>
    <t>'F_FBA'!$C$77</t>
  </si>
  <si>
    <t>'F_FBA'!$E$77</t>
  </si>
  <si>
    <t>'F_FBA'!$G$77</t>
  </si>
  <si>
    <t>'F_FBA'!$B$78</t>
  </si>
  <si>
    <t>'F_FBA'!$C$78</t>
  </si>
  <si>
    <t>'F_FBA'!$E$78</t>
  </si>
  <si>
    <t>'F_FBA'!$G$78</t>
  </si>
  <si>
    <t>'F_FBA'!$B$79</t>
  </si>
  <si>
    <t>'F_FBA'!$C$79</t>
  </si>
  <si>
    <t>'F_FBA'!$E$79</t>
  </si>
  <si>
    <t>'F_FBA'!$G$79</t>
  </si>
  <si>
    <t>'F_FBA'!$B$80</t>
  </si>
  <si>
    <t>'F_FBA'!$C$80</t>
  </si>
  <si>
    <t>'F_FBA'!$E$80</t>
  </si>
  <si>
    <t>'F_FBA'!$G$80</t>
  </si>
  <si>
    <t>'F_FBA'!$B$81</t>
  </si>
  <si>
    <t>'F_FBA'!$C$81</t>
  </si>
  <si>
    <t>'F_FBA'!$E$81</t>
  </si>
  <si>
    <t>'F_FBA'!$G$81</t>
  </si>
  <si>
    <t>'F_FBA'!$B$82</t>
  </si>
  <si>
    <t>'F_FBA'!$C$82</t>
  </si>
  <si>
    <t>'F_FBA'!$E$82</t>
  </si>
  <si>
    <t>'F_FBA'!$G$82</t>
  </si>
  <si>
    <t>'F_FBA'!$B$83</t>
  </si>
  <si>
    <t>'F_FBA'!$C$83</t>
  </si>
  <si>
    <t>'F_FBA'!$E$83</t>
  </si>
  <si>
    <t>'F_FBA'!$G$83</t>
  </si>
  <si>
    <t>'F_FBA'!$B$84</t>
  </si>
  <si>
    <t>'F_FBA'!$C$84</t>
  </si>
  <si>
    <t>'F_FBA'!$E$84</t>
  </si>
  <si>
    <t>'F_FBA'!$G$84</t>
  </si>
  <si>
    <t>'F_FBA'!$B$85</t>
  </si>
  <si>
    <t>'F_FBA'!$C$85</t>
  </si>
  <si>
    <t>'F_FBA'!$E$85</t>
  </si>
  <si>
    <t>'F_FBA'!$G$85</t>
  </si>
  <si>
    <t>'F_FBA'!$B$86</t>
  </si>
  <si>
    <t>'F_FBA'!$C$86</t>
  </si>
  <si>
    <t>'F_FBA'!$E$86</t>
  </si>
  <si>
    <t>'F_FBA'!$G$86</t>
  </si>
  <si>
    <t>'F_FBA'!$B$87</t>
  </si>
  <si>
    <t>'F_FBA'!$C$87</t>
  </si>
  <si>
    <t>'F_FBA'!$E$87</t>
  </si>
  <si>
    <t>'F_FBA'!$G$87</t>
  </si>
  <si>
    <t>'F_FBA'!$B$88</t>
  </si>
  <si>
    <t>'F_FBA'!$C$88</t>
  </si>
  <si>
    <t>'F_FBA'!$E$88</t>
  </si>
  <si>
    <t>'F_FBA'!$G$88</t>
  </si>
  <si>
    <t>'F_FBA'!$B$89</t>
  </si>
  <si>
    <t>'F_FBA'!$C$89</t>
  </si>
  <si>
    <t>'F_FBA'!$E$89</t>
  </si>
  <si>
    <t>'F_FBA'!$G$89</t>
  </si>
  <si>
    <t>'F_FBA'!$B$90</t>
  </si>
  <si>
    <t>'F_FBA'!$C$90</t>
  </si>
  <si>
    <t>'F_FBA'!$E$90</t>
  </si>
  <si>
    <t>'F_FBA'!$G$90</t>
  </si>
  <si>
    <t>'F_FBA'!$B$91</t>
  </si>
  <si>
    <t>'F_FBA'!$C$91</t>
  </si>
  <si>
    <t>'F_FBA'!$E$91</t>
  </si>
  <si>
    <t>'F_FBA'!$G$91</t>
  </si>
  <si>
    <t>'F_FBA'!$B$92</t>
  </si>
  <si>
    <t>'F_FBA'!$C$92</t>
  </si>
  <si>
    <t>'F_FBA'!$E$92</t>
  </si>
  <si>
    <t>'F_FBA'!$G$92</t>
  </si>
  <si>
    <t>'F_FBA'!$B$93</t>
  </si>
  <si>
    <t>'F_FBA'!$C$93</t>
  </si>
  <si>
    <t>'F_FBA'!$E$93</t>
  </si>
  <si>
    <t>'F_FBA'!$G$93</t>
  </si>
  <si>
    <t>'F_FBA'!$H$95</t>
  </si>
  <si>
    <t>'F_FBA'!$F$100</t>
  </si>
  <si>
    <t>Pateikimo valiuta ir tikslumas : litais</t>
  </si>
  <si>
    <t>E</t>
  </si>
  <si>
    <t>K(E,G)</t>
  </si>
  <si>
    <t>K(G)</t>
  </si>
  <si>
    <t>K(E)</t>
  </si>
  <si>
    <t/>
  </si>
  <si>
    <t>2011</t>
  </si>
  <si>
    <t>rugsėjo 30 d.</t>
  </si>
  <si>
    <t>FBA-11-03</t>
  </si>
  <si>
    <t>Nr.1</t>
  </si>
  <si>
    <t>Nr.2</t>
  </si>
  <si>
    <t>Nr.4</t>
  </si>
  <si>
    <t>Nr.5</t>
  </si>
  <si>
    <t>Nr.6</t>
  </si>
  <si>
    <t>Nr.7</t>
  </si>
  <si>
    <t>Nr.8</t>
  </si>
  <si>
    <t>Nr.10</t>
  </si>
  <si>
    <t>Nr.13</t>
  </si>
  <si>
    <t>Nr.11</t>
  </si>
  <si>
    <t>VšĮ Alantos technologijos ir verslo mokykla</t>
  </si>
  <si>
    <t>2923</t>
  </si>
  <si>
    <t>Vladas Pusvaškis</t>
  </si>
  <si>
    <t>Nijolė Kvedienė</t>
  </si>
  <si>
    <t>LR Švietimo ir mokslo ministerija</t>
  </si>
  <si>
    <t>900</t>
  </si>
  <si>
    <t>Buhalterija</t>
  </si>
  <si>
    <t>Kur rašyti bylą</t>
  </si>
  <si>
    <t>C:\Program Files\Avakompas\Uzpildytos_AF\2011_metai\III ketvirtis\</t>
  </si>
  <si>
    <t>191176774, Technikumo g.2, Naujasodis, Alantos sen., LT-33315 Molėtų r.</t>
  </si>
  <si>
    <t>2011.09.15</t>
  </si>
  <si>
    <t>Kodas</t>
  </si>
  <si>
    <t>Pavadinimas</t>
  </si>
  <si>
    <t>01.04.01.02</t>
  </si>
  <si>
    <t>Dotacijos, paskolos arba subsidijos paremti mokslą</t>
  </si>
  <si>
    <t>07.06.01.05</t>
  </si>
  <si>
    <t>Narkotikų kontrolė ir narkomanijos prevencija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</si>
  <si>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</si>
  <si>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</si>
  <si>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</si>
  <si>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</si>
  <si>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09.01.02.03</t>
  </si>
  <si>
    <t>Profesinės mokyklos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</si>
  <si>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</si>
  <si>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</si>
  <si>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</si>
  <si>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</si>
  <si>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</si>
  <si>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</si>
  <si>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</si>
  <si>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</si>
  <si>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</si>
  <si>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</si>
  <si>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</si>
  <si>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</si>
  <si>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</si>
  <si>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</si>
  <si>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</si>
  <si>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</si>
  <si>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</si>
  <si>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</si>
  <si>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09.07.01.01</t>
  </si>
  <si>
    <t>Mokslinio tyrimo darbai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</si>
  <si>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</si>
  <si>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</si>
  <si>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</si>
  <si>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</si>
  <si>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</si>
  <si>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</si>
  <si>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</si>
  <si>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07.01.22</t>
  </si>
  <si>
    <t>Vaikų ir jaunimo ugdymo užtikrinimas</t>
  </si>
  <si>
    <t>10.105.22</t>
  </si>
  <si>
    <t>Mokslo ir studijų sistemos tobulinimas ES lėšos</t>
  </si>
  <si>
    <t>10.106.22</t>
  </si>
  <si>
    <t>Aukštojo mokslo plėtra (Europos Sąjungos lėįos)</t>
  </si>
  <si>
    <t>10.107.22</t>
  </si>
  <si>
    <t>Mokslinių tyrimų ir technologijų plėtra (Europos Sąjungos lėšos)</t>
  </si>
  <si>
    <t>10.205.22</t>
  </si>
  <si>
    <t>Mokslo ir studijų sistemos tobulinimas bendrojo finansavimo lėšos</t>
  </si>
  <si>
    <t>10.206.22</t>
  </si>
  <si>
    <t>Aukštojo mokslo plėtra (bendrojo finansavimo lėšos)</t>
  </si>
  <si>
    <t>10.207.22</t>
  </si>
  <si>
    <t>Mokslinių tyrimų ir technologijų plėtra (bendrojo finansavimo lėšos)</t>
  </si>
  <si>
    <t>10.305.22</t>
  </si>
  <si>
    <t>Mokslinių tyrimų ir studijų sistemos modernizavimas (valstybės biudžeto lėšos)</t>
  </si>
  <si>
    <t>10.306.22</t>
  </si>
  <si>
    <t>Aukštojo mokslo prieinamumo ir studijų kokybės gerinimas (valstybės biudžeto lėšos)</t>
  </si>
  <si>
    <t>10.307.22</t>
  </si>
  <si>
    <t>Mokslinių tyrimų ir technologijų plėtra</t>
  </si>
  <si>
    <t>10.405.22</t>
  </si>
  <si>
    <t>Mokslinių tyrimų ir studijų sistemos modernizavimas (asignavimų valdytojų pajamų įmokos)</t>
  </si>
  <si>
    <t>11.01.22</t>
  </si>
  <si>
    <t>Valstybinės švietimo strategijos  įgyvendinimas</t>
  </si>
  <si>
    <t>11.02.22</t>
  </si>
  <si>
    <t>Švietimo ir mokslo vystymo veiksmingumas</t>
  </si>
  <si>
    <t>11.101.22</t>
  </si>
  <si>
    <t>Valstybinės švietimo strategijos įgyvendinimas ES lėšos</t>
  </si>
  <si>
    <t>11.201.22</t>
  </si>
  <si>
    <t>Valstybinės švietimo strategijos įgyvendinimas bendrojo finansavimo lėšos</t>
  </si>
  <si>
    <t>11.301.22</t>
  </si>
  <si>
    <t>Valstybinės švietimo strategijos įgyvendinimas</t>
  </si>
  <si>
    <t>11.302.22</t>
  </si>
  <si>
    <t>Švietimo ir mokslo administravimas (valstybės biudžeto lėšos)</t>
  </si>
  <si>
    <t>11.402.22</t>
  </si>
  <si>
    <t>Švietimo ir mokslo administravimas (asignavimų valdytojų pajamų įmokos)</t>
  </si>
  <si>
    <t>11.81.22</t>
  </si>
  <si>
    <t>Specialioji švietimo plėtros programa</t>
  </si>
  <si>
    <t>60.21.22</t>
  </si>
  <si>
    <t>Specialioji Europos regioninės plėtros fondo programa (BPD įgyvendinti) (ES lėšos)</t>
  </si>
  <si>
    <t>60.22.22</t>
  </si>
  <si>
    <t>Specialioji Europos regioninės plėtros fondo programa (BPD įgyvendinti) (bendrojo finansavimo lėšos)</t>
  </si>
  <si>
    <t>60.23.22</t>
  </si>
  <si>
    <t>Techninė parama - Europos sąjungos lėšos</t>
  </si>
  <si>
    <t>60.24.22</t>
  </si>
  <si>
    <t>Techninė parama - bendrojo finansavimo lėšos</t>
  </si>
  <si>
    <t>60.31.22</t>
  </si>
  <si>
    <t>Specialioji Europos socialinio fondo programa (BPD įgyvendinti) (ES lėšos)</t>
  </si>
  <si>
    <t>60.32.22</t>
  </si>
  <si>
    <t>Specialioji Europos socialinio fondo programa (BPD įgyvendinti) (bendrojo finansavimo lėšos)</t>
  </si>
  <si>
    <t>60.33.22</t>
  </si>
  <si>
    <t>60.34.22</t>
  </si>
  <si>
    <t>61.01.22</t>
  </si>
  <si>
    <t>PVM struktūrinių fondų lėšoms programa</t>
  </si>
  <si>
    <t>62.01.22</t>
  </si>
  <si>
    <t>Dalyvavimas kitose ES programose</t>
  </si>
  <si>
    <t>64.11.22</t>
  </si>
  <si>
    <t>Specialioji Europos Sąjungos struktūrinės paramos 2007 - 2013 m. programa ES lėšos</t>
  </si>
  <si>
    <t>64.12.22</t>
  </si>
  <si>
    <t>Specialioji Europos Sąjungos struktūrinės paramos 2007 - 2013 m. programa BF lėšos</t>
  </si>
  <si>
    <t>68.13.22</t>
  </si>
  <si>
    <t xml:space="preserve">Techninė parama - Europos sąjungos lėšos </t>
  </si>
  <si>
    <t>68.14.22</t>
  </si>
  <si>
    <t>Techninė parama - Bendrojo finansavimo lėšos</t>
  </si>
  <si>
    <t>68.21.22</t>
  </si>
  <si>
    <t>Specialioji Europos Sąjungos 2007-2010 metų techninė parama - bendrojo finansavimo lėšos</t>
  </si>
  <si>
    <t>68.22.22</t>
  </si>
  <si>
    <t>Specialioji Europos Sąjungos techninė parama</t>
  </si>
  <si>
    <t>88.01.22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</si>
  <si>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</si>
  <si>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</si>
  <si>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</si>
  <si>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</si>
  <si>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</si>
  <si>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</si>
  <si>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</si>
  <si>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</si>
  <si>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</si>
  <si>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</si>
  <si>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</si>
  <si>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</si>
  <si>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</si>
  <si>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</si>
  <si>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</si>
  <si>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</si>
  <si>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III ketv.</t>
  </si>
  <si>
    <t>spalio 31 d.</t>
  </si>
  <si>
    <t>10 men.</t>
  </si>
  <si>
    <t>lapkričio 30 d.</t>
  </si>
  <si>
    <t>11 men.</t>
  </si>
  <si>
    <t>gruodžio 31 d.</t>
  </si>
  <si>
    <t>IV ketv.</t>
  </si>
  <si>
    <t>sausio 1 d.</t>
  </si>
  <si>
    <t>2008</t>
  </si>
  <si>
    <t>2009</t>
  </si>
  <si>
    <t>2010</t>
  </si>
  <si>
    <t>Direktorius</t>
  </si>
  <si>
    <t>FE596161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</si>
</sst>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;\-#0.0;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27]yyyy\ &quot;m.&quot;\ mmmm\ d\ &quot;d.&quot;"/>
    <numFmt numFmtId="183" formatCode="yyyy\-mm\-dd;@"/>
  </numFmts>
  <fonts count="59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i/>
      <sz val="9.5"/>
      <name val="Times New Roman"/>
      <family val="1"/>
    </font>
    <font>
      <sz val="10"/>
      <name val="Tahoma"/>
      <family val="0"/>
    </font>
    <font>
      <vertAlign val="superscript"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ahoma"/>
      <family val="2"/>
    </font>
    <font>
      <i/>
      <u val="single"/>
      <sz val="9.5"/>
      <name val="Times New Roman"/>
      <family val="1"/>
    </font>
    <font>
      <sz val="8"/>
      <color indexed="41"/>
      <name val="Tahoma"/>
      <family val="2"/>
    </font>
    <font>
      <sz val="8"/>
      <color indexed="23"/>
      <name val="Times New Roman"/>
      <family val="1"/>
    </font>
    <font>
      <i/>
      <sz val="8"/>
      <color indexed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5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34" borderId="0" xfId="57" applyFont="1" applyFill="1" applyProtection="1">
      <alignment/>
      <protection/>
    </xf>
    <xf numFmtId="0" fontId="6" fillId="34" borderId="0" xfId="57" applyFont="1" applyFill="1" applyBorder="1" applyAlignment="1" applyProtection="1">
      <alignment horizontal="justify" vertical="top"/>
      <protection/>
    </xf>
    <xf numFmtId="0" fontId="6" fillId="34" borderId="0" xfId="57" applyFont="1" applyFill="1" applyBorder="1" applyProtection="1">
      <alignment/>
      <protection/>
    </xf>
    <xf numFmtId="0" fontId="2" fillId="34" borderId="0" xfId="57" applyFont="1" applyFill="1" applyBorder="1" applyAlignment="1" applyProtection="1">
      <alignment horizontal="right" vertical="center"/>
      <protection/>
    </xf>
    <xf numFmtId="0" fontId="8" fillId="34" borderId="0" xfId="57" applyFont="1" applyFill="1" applyProtection="1">
      <alignment/>
      <protection/>
    </xf>
    <xf numFmtId="0" fontId="0" fillId="0" borderId="0" xfId="0" applyFill="1" applyAlignment="1">
      <alignment/>
    </xf>
    <xf numFmtId="0" fontId="9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11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vertical="center" wrapText="1"/>
    </xf>
    <xf numFmtId="0" fontId="10" fillId="35" borderId="0" xfId="0" applyFont="1" applyFill="1" applyAlignment="1">
      <alignment vertical="center" wrapText="1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4" fillId="34" borderId="0" xfId="57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4" fillId="0" borderId="0" xfId="0" applyFont="1" applyAlignment="1" applyProtection="1">
      <alignment/>
      <protection/>
    </xf>
    <xf numFmtId="0" fontId="4" fillId="34" borderId="0" xfId="57" applyFont="1" applyFill="1" applyBorder="1" applyAlignment="1" applyProtection="1">
      <alignment horizontal="left" wrapText="1" indent="2"/>
      <protection/>
    </xf>
    <xf numFmtId="0" fontId="4" fillId="0" borderId="0" xfId="0" applyFont="1" applyAlignment="1" applyProtection="1">
      <alignment horizontal="left" indent="2"/>
      <protection/>
    </xf>
    <xf numFmtId="0" fontId="14" fillId="34" borderId="0" xfId="57" applyFont="1" applyFill="1" applyBorder="1" applyAlignment="1" applyProtection="1">
      <alignment horizontal="center"/>
      <protection/>
    </xf>
    <xf numFmtId="49" fontId="8" fillId="34" borderId="0" xfId="57" applyNumberFormat="1" applyFont="1" applyFill="1" applyAlignment="1" applyProtection="1">
      <alignment horizontal="right" vertical="center"/>
      <protection locked="0"/>
    </xf>
    <xf numFmtId="0" fontId="8" fillId="34" borderId="0" xfId="57" applyFont="1" applyFill="1" applyAlignment="1" applyProtection="1">
      <alignment horizontal="left" vertical="center"/>
      <protection locked="0"/>
    </xf>
    <xf numFmtId="0" fontId="12" fillId="34" borderId="0" xfId="57" applyFont="1" applyFill="1" applyBorder="1" applyAlignment="1" applyProtection="1">
      <alignment vertical="top"/>
      <protection locked="0"/>
    </xf>
    <xf numFmtId="0" fontId="2" fillId="34" borderId="0" xfId="57" applyFont="1" applyFill="1" applyBorder="1" applyAlignment="1" applyProtection="1">
      <alignment horizontal="right" vertical="center"/>
      <protection/>
    </xf>
    <xf numFmtId="0" fontId="12" fillId="34" borderId="0" xfId="57" applyFont="1" applyFill="1" applyBorder="1" applyAlignment="1" applyProtection="1">
      <alignment horizontal="center" vertical="top"/>
      <protection/>
    </xf>
    <xf numFmtId="0" fontId="0" fillId="34" borderId="0" xfId="0" applyFill="1" applyBorder="1" applyAlignment="1">
      <alignment/>
    </xf>
    <xf numFmtId="0" fontId="4" fillId="34" borderId="0" xfId="57" applyFont="1" applyFill="1" applyBorder="1" applyAlignment="1">
      <alignment vertical="center" wrapText="1"/>
      <protection/>
    </xf>
    <xf numFmtId="0" fontId="3" fillId="34" borderId="0" xfId="57" applyNumberFormat="1" applyFont="1" applyFill="1" applyBorder="1" applyAlignment="1" applyProtection="1">
      <alignment horizontal="center" vertical="center"/>
      <protection/>
    </xf>
    <xf numFmtId="49" fontId="18" fillId="36" borderId="10" xfId="57" applyNumberFormat="1" applyFont="1" applyFill="1" applyBorder="1" applyAlignment="1" applyProtection="1">
      <alignment vertical="center"/>
      <protection/>
    </xf>
    <xf numFmtId="49" fontId="18" fillId="36" borderId="10" xfId="57" applyNumberFormat="1" applyFont="1" applyFill="1" applyBorder="1" applyAlignment="1" applyProtection="1">
      <alignment horizontal="center" vertical="center"/>
      <protection/>
    </xf>
    <xf numFmtId="49" fontId="18" fillId="36" borderId="10" xfId="57" applyNumberFormat="1" applyFont="1" applyFill="1" applyBorder="1" applyAlignment="1" applyProtection="1">
      <alignment horizontal="center" vertical="center" wrapText="1"/>
      <protection/>
    </xf>
    <xf numFmtId="49" fontId="3" fillId="36" borderId="10" xfId="57" applyNumberFormat="1" applyFont="1" applyFill="1" applyBorder="1" applyAlignment="1" applyProtection="1">
      <alignment vertical="center"/>
      <protection/>
    </xf>
    <xf numFmtId="49" fontId="3" fillId="36" borderId="10" xfId="57" applyNumberFormat="1" applyFont="1" applyFill="1" applyBorder="1" applyAlignment="1" applyProtection="1">
      <alignment horizontal="center" vertical="center"/>
      <protection/>
    </xf>
    <xf numFmtId="0" fontId="18" fillId="36" borderId="10" xfId="57" applyFont="1" applyFill="1" applyBorder="1" applyAlignment="1">
      <alignment vertical="top"/>
      <protection/>
    </xf>
    <xf numFmtId="49" fontId="4" fillId="36" borderId="10" xfId="57" applyNumberFormat="1" applyFont="1" applyFill="1" applyBorder="1" applyAlignment="1" applyProtection="1">
      <alignment horizontal="center" vertical="center"/>
      <protection/>
    </xf>
    <xf numFmtId="0" fontId="4" fillId="36" borderId="10" xfId="57" applyFont="1" applyFill="1" applyBorder="1" applyAlignment="1">
      <alignment vertical="center"/>
      <protection/>
    </xf>
    <xf numFmtId="0" fontId="4" fillId="36" borderId="10" xfId="57" applyFont="1" applyFill="1" applyBorder="1" applyAlignment="1">
      <alignment horizontal="left" vertical="top" indent="2"/>
      <protection/>
    </xf>
    <xf numFmtId="0" fontId="4" fillId="36" borderId="10" xfId="57" applyFont="1" applyFill="1" applyBorder="1" applyAlignment="1">
      <alignment vertical="center" wrapText="1"/>
      <protection/>
    </xf>
    <xf numFmtId="0" fontId="18" fillId="36" borderId="10" xfId="57" applyFont="1" applyFill="1" applyBorder="1" applyAlignment="1">
      <alignment vertical="center" wrapText="1"/>
      <protection/>
    </xf>
    <xf numFmtId="0" fontId="4" fillId="36" borderId="10" xfId="57" applyFont="1" applyFill="1" applyBorder="1" applyAlignment="1">
      <alignment horizontal="left" vertical="top" indent="2"/>
      <protection/>
    </xf>
    <xf numFmtId="0" fontId="4" fillId="36" borderId="10" xfId="57" applyNumberFormat="1" applyFont="1" applyFill="1" applyBorder="1" applyAlignment="1" applyProtection="1">
      <alignment horizontal="center" vertical="center"/>
      <protection/>
    </xf>
    <xf numFmtId="0" fontId="18" fillId="36" borderId="10" xfId="57" applyNumberFormat="1" applyFont="1" applyFill="1" applyBorder="1" applyAlignment="1" applyProtection="1">
      <alignment horizontal="center" vertical="center"/>
      <protection/>
    </xf>
    <xf numFmtId="0" fontId="18" fillId="36" borderId="10" xfId="57" applyFont="1" applyFill="1" applyBorder="1" applyAlignment="1">
      <alignment vertical="center"/>
      <protection/>
    </xf>
    <xf numFmtId="0" fontId="4" fillId="36" borderId="10" xfId="57" applyFont="1" applyFill="1" applyBorder="1" applyAlignment="1">
      <alignment horizontal="left" vertical="top" indent="4"/>
      <protection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9" fillId="34" borderId="0" xfId="0" applyFont="1" applyFill="1" applyAlignment="1">
      <alignment vertical="center"/>
    </xf>
    <xf numFmtId="183" fontId="21" fillId="34" borderId="0" xfId="57" applyNumberFormat="1" applyFont="1" applyFill="1" applyBorder="1" applyAlignment="1" applyProtection="1">
      <alignment horizontal="right" vertical="top"/>
      <protection locked="0"/>
    </xf>
    <xf numFmtId="0" fontId="12" fillId="34" borderId="11" xfId="57" applyFont="1" applyFill="1" applyBorder="1" applyAlignment="1" applyProtection="1">
      <alignment horizontal="left" vertical="top"/>
      <protection locked="0"/>
    </xf>
    <xf numFmtId="0" fontId="3" fillId="34" borderId="0" xfId="57" applyFont="1" applyFill="1" applyBorder="1" applyAlignment="1" applyProtection="1">
      <alignment horizontal="right" vertical="top" indent="2"/>
      <protection/>
    </xf>
    <xf numFmtId="172" fontId="4" fillId="34" borderId="12" xfId="57" applyNumberFormat="1" applyFont="1" applyFill="1" applyBorder="1" applyAlignment="1" applyProtection="1">
      <alignment/>
      <protection locked="0"/>
    </xf>
    <xf numFmtId="172" fontId="4" fillId="34" borderId="12" xfId="57" applyNumberFormat="1" applyFont="1" applyFill="1" applyBorder="1" applyAlignment="1" applyProtection="1">
      <alignment vertical="center"/>
      <protection locked="0"/>
    </xf>
    <xf numFmtId="172" fontId="4" fillId="34" borderId="0" xfId="57" applyNumberFormat="1" applyFont="1" applyFill="1" applyBorder="1" applyAlignment="1" applyProtection="1">
      <alignment/>
      <protection locked="0"/>
    </xf>
    <xf numFmtId="172" fontId="4" fillId="34" borderId="0" xfId="57" applyNumberFormat="1" applyFont="1" applyFill="1" applyBorder="1" applyAlignment="1" applyProtection="1">
      <alignment vertical="center"/>
      <protection locked="0"/>
    </xf>
    <xf numFmtId="0" fontId="22" fillId="34" borderId="0" xfId="0" applyFont="1" applyFill="1" applyBorder="1" applyAlignment="1">
      <alignment/>
    </xf>
    <xf numFmtId="0" fontId="4" fillId="35" borderId="11" xfId="57" applyFont="1" applyFill="1" applyBorder="1" applyAlignment="1" applyProtection="1">
      <alignment/>
      <protection/>
    </xf>
    <xf numFmtId="0" fontId="4" fillId="35" borderId="11" xfId="57" applyFont="1" applyFill="1" applyBorder="1" applyAlignment="1" applyProtection="1">
      <alignment/>
      <protection locked="0"/>
    </xf>
    <xf numFmtId="49" fontId="4" fillId="0" borderId="10" xfId="57" applyNumberFormat="1" applyFont="1" applyFill="1" applyBorder="1" applyAlignment="1" applyProtection="1">
      <alignment/>
      <protection locked="0"/>
    </xf>
    <xf numFmtId="49" fontId="23" fillId="34" borderId="0" xfId="57" applyNumberFormat="1" applyFont="1" applyFill="1" applyBorder="1" applyAlignment="1" applyProtection="1">
      <alignment horizontal="center"/>
      <protection/>
    </xf>
    <xf numFmtId="0" fontId="24" fillId="34" borderId="0" xfId="57" applyFont="1" applyFill="1" applyBorder="1" applyAlignment="1" applyProtection="1">
      <alignment horizontal="right" vertical="center"/>
      <protection/>
    </xf>
    <xf numFmtId="0" fontId="0" fillId="0" borderId="0" xfId="0" applyAlignment="1" quotePrefix="1">
      <alignment/>
    </xf>
    <xf numFmtId="0" fontId="0" fillId="37" borderId="0" xfId="0" applyFill="1" applyAlignment="1">
      <alignment/>
    </xf>
    <xf numFmtId="4" fontId="4" fillId="35" borderId="10" xfId="57" applyNumberFormat="1" applyFont="1" applyFill="1" applyBorder="1" applyAlignment="1" applyProtection="1">
      <alignment horizontal="center" shrinkToFit="1"/>
      <protection/>
    </xf>
    <xf numFmtId="4" fontId="4" fillId="0" borderId="10" xfId="57" applyNumberFormat="1" applyFont="1" applyFill="1" applyBorder="1" applyAlignment="1" applyProtection="1">
      <alignment horizontal="center" shrinkToFit="1"/>
      <protection locked="0"/>
    </xf>
    <xf numFmtId="0" fontId="18" fillId="35" borderId="11" xfId="57" applyFont="1" applyFill="1" applyBorder="1" applyAlignment="1" applyProtection="1">
      <alignment horizontal="center" shrinkToFit="1"/>
      <protection/>
    </xf>
    <xf numFmtId="0" fontId="17" fillId="34" borderId="12" xfId="57" applyFont="1" applyFill="1" applyBorder="1" applyAlignment="1" applyProtection="1">
      <alignment horizontal="center" vertical="top"/>
      <protection/>
    </xf>
    <xf numFmtId="0" fontId="4" fillId="35" borderId="11" xfId="57" applyFont="1" applyFill="1" applyBorder="1" applyAlignment="1" applyProtection="1">
      <alignment horizontal="center" shrinkToFit="1"/>
      <protection/>
    </xf>
    <xf numFmtId="0" fontId="20" fillId="0" borderId="0" xfId="0" applyFont="1" applyAlignment="1">
      <alignment horizontal="center" vertical="top" shrinkToFit="1"/>
    </xf>
    <xf numFmtId="0" fontId="19" fillId="34" borderId="0" xfId="57" applyFont="1" applyFill="1" applyBorder="1" applyAlignment="1" applyProtection="1">
      <alignment horizontal="center" vertical="center"/>
      <protection/>
    </xf>
    <xf numFmtId="49" fontId="3" fillId="36" borderId="10" xfId="57" applyNumberFormat="1" applyFont="1" applyFill="1" applyBorder="1" applyAlignment="1" applyProtection="1">
      <alignment horizontal="center" vertical="center"/>
      <protection/>
    </xf>
    <xf numFmtId="4" fontId="18" fillId="35" borderId="10" xfId="57" applyNumberFormat="1" applyFont="1" applyFill="1" applyBorder="1" applyAlignment="1" applyProtection="1">
      <alignment horizontal="center" shrinkToFit="1"/>
      <protection/>
    </xf>
    <xf numFmtId="0" fontId="3" fillId="34" borderId="0" xfId="57" applyFont="1" applyFill="1" applyAlignment="1" applyProtection="1">
      <alignment vertical="center" wrapText="1"/>
      <protection/>
    </xf>
    <xf numFmtId="0" fontId="3" fillId="34" borderId="0" xfId="57" applyFont="1" applyFill="1" applyAlignment="1" applyProtection="1">
      <alignment vertical="top" wrapText="1"/>
      <protection/>
    </xf>
    <xf numFmtId="49" fontId="18" fillId="36" borderId="10" xfId="57" applyNumberFormat="1" applyFont="1" applyFill="1" applyBorder="1" applyAlignment="1" applyProtection="1">
      <alignment horizontal="center" vertical="center" wrapText="1"/>
      <protection/>
    </xf>
    <xf numFmtId="0" fontId="19" fillId="34" borderId="0" xfId="57" applyFont="1" applyFill="1" applyAlignment="1" applyProtection="1">
      <alignment horizontal="center" vertical="top"/>
      <protection/>
    </xf>
    <xf numFmtId="4" fontId="18" fillId="0" borderId="10" xfId="57" applyNumberFormat="1" applyFont="1" applyFill="1" applyBorder="1" applyAlignment="1" applyProtection="1">
      <alignment horizontal="center" shrinkToFit="1"/>
      <protection locked="0"/>
    </xf>
    <xf numFmtId="4" fontId="4" fillId="0" borderId="10" xfId="57" applyNumberFormat="1" applyFont="1" applyFill="1" applyBorder="1" applyAlignment="1" applyProtection="1">
      <alignment horizontal="center" vertical="center" shrinkToFit="1"/>
      <protection locked="0"/>
    </xf>
    <xf numFmtId="0" fontId="14" fillId="34" borderId="12" xfId="57" applyFont="1" applyFill="1" applyBorder="1" applyAlignment="1" applyProtection="1">
      <alignment horizontal="center"/>
      <protection/>
    </xf>
    <xf numFmtId="0" fontId="4" fillId="35" borderId="11" xfId="57" applyFont="1" applyFill="1" applyBorder="1" applyAlignment="1" applyProtection="1">
      <alignment horizontal="center"/>
      <protection locked="0"/>
    </xf>
    <xf numFmtId="0" fontId="4" fillId="35" borderId="11" xfId="0" applyFont="1" applyFill="1" applyBorder="1" applyAlignment="1" applyProtection="1">
      <alignment horizontal="center"/>
      <protection/>
    </xf>
    <xf numFmtId="172" fontId="4" fillId="34" borderId="0" xfId="57" applyNumberFormat="1" applyFont="1" applyFill="1" applyBorder="1" applyAlignment="1" applyProtection="1">
      <alignment horizontal="center"/>
      <protection locked="0"/>
    </xf>
    <xf numFmtId="172" fontId="4" fillId="34" borderId="0" xfId="57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udz uz 2001 atskaitomybe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533400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2</xdr:col>
      <xdr:colOff>2276475</xdr:colOff>
      <xdr:row>9</xdr:row>
      <xdr:rowOff>0</xdr:rowOff>
    </xdr:from>
    <xdr:to>
      <xdr:col>2</xdr:col>
      <xdr:colOff>2733675</xdr:colOff>
      <xdr:row>9</xdr:row>
      <xdr:rowOff>219075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1619250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3028950</xdr:colOff>
      <xdr:row>9</xdr:row>
      <xdr:rowOff>0</xdr:rowOff>
    </xdr:from>
    <xdr:to>
      <xdr:col>3</xdr:col>
      <xdr:colOff>9525</xdr:colOff>
      <xdr:row>9</xdr:row>
      <xdr:rowOff>219075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1619250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2705100</xdr:colOff>
      <xdr:row>8</xdr:row>
      <xdr:rowOff>171450</xdr:rowOff>
    </xdr:from>
    <xdr:to>
      <xdr:col>2</xdr:col>
      <xdr:colOff>2962275</xdr:colOff>
      <xdr:row>9</xdr:row>
      <xdr:rowOff>219075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71825" y="16097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03"/>
  <sheetViews>
    <sheetView showGridLines="0" showZeros="0" zoomScalePageLayoutView="0" workbookViewId="0" topLeftCell="A34">
      <selection activeCell="E50" sqref="E50:F50"/>
    </sheetView>
  </sheetViews>
  <sheetFormatPr defaultColWidth="0" defaultRowHeight="14.25" customHeight="1" zeroHeight="1"/>
  <cols>
    <col min="1" max="1" width="8.16015625" style="0" customWidth="1"/>
    <col min="2" max="2" width="2.16015625" style="0" hidden="1" customWidth="1"/>
    <col min="3" max="3" width="76.66015625" style="0" customWidth="1"/>
    <col min="4" max="4" width="10" style="0" customWidth="1"/>
    <col min="5" max="8" width="7.5" style="0" customWidth="1"/>
    <col min="9" max="9" width="0.1640625" style="11" customWidth="1"/>
    <col min="10" max="19" width="3.33203125" style="11" hidden="1" customWidth="1"/>
    <col min="20" max="20" width="8.66015625" style="11" hidden="1" customWidth="1"/>
    <col min="21" max="21" width="9.16015625" style="11" hidden="1" customWidth="1"/>
    <col min="22" max="22" width="10.83203125" style="11" hidden="1" customWidth="1"/>
    <col min="23" max="16384" width="9.33203125" style="11" hidden="1" customWidth="1"/>
  </cols>
  <sheetData>
    <row r="1" spans="1:8" ht="21.75" customHeight="1">
      <c r="A1" s="10">
        <v>206</v>
      </c>
      <c r="B1" s="6" t="s">
        <v>143</v>
      </c>
      <c r="C1" s="10"/>
      <c r="E1" s="77" t="s">
        <v>134</v>
      </c>
      <c r="F1" s="77"/>
      <c r="G1" s="77"/>
      <c r="H1" s="77"/>
    </row>
    <row r="2" spans="1:8" ht="20.25" customHeight="1">
      <c r="A2" s="10"/>
      <c r="B2" s="10"/>
      <c r="C2" s="26" t="s">
        <v>538</v>
      </c>
      <c r="D2" s="27" t="s">
        <v>539</v>
      </c>
      <c r="E2" s="78" t="s">
        <v>135</v>
      </c>
      <c r="F2" s="78"/>
      <c r="G2" s="78"/>
      <c r="H2" s="78"/>
    </row>
    <row r="3" spans="1:8" ht="18.75" customHeight="1" hidden="1">
      <c r="A3" s="73" t="s">
        <v>139</v>
      </c>
      <c r="B3" s="73"/>
      <c r="C3" s="73"/>
      <c r="D3" s="73"/>
      <c r="E3" s="73"/>
      <c r="F3" s="73"/>
      <c r="G3" s="73"/>
      <c r="H3" s="73"/>
    </row>
    <row r="4" spans="1:8" ht="15" customHeight="1">
      <c r="A4" s="70" t="str">
        <f>IstaigosPavadinimas</f>
        <v>VšĮ Alantos technologijos ir verslo mokykla</v>
      </c>
      <c r="B4" s="70"/>
      <c r="C4" s="70"/>
      <c r="D4" s="70"/>
      <c r="E4" s="70"/>
      <c r="F4" s="70"/>
      <c r="G4" s="70"/>
      <c r="H4" s="70"/>
    </row>
    <row r="5" spans="1:8" ht="18.75" customHeight="1">
      <c r="A5" s="71" t="s">
        <v>137</v>
      </c>
      <c r="B5" s="71"/>
      <c r="C5" s="71"/>
      <c r="D5" s="71"/>
      <c r="E5" s="71"/>
      <c r="F5" s="71"/>
      <c r="G5" s="71"/>
      <c r="H5" s="71"/>
    </row>
    <row r="6" spans="1:8" ht="15" customHeight="1">
      <c r="A6" s="72" t="str">
        <f>IstaigosRegKodas</f>
        <v>191176774, Technikumo g.2, Naujasodis, Alantos sen., LT-33315 Molėtų r.</v>
      </c>
      <c r="B6" s="72"/>
      <c r="C6" s="72"/>
      <c r="D6" s="72"/>
      <c r="E6" s="72"/>
      <c r="F6" s="72"/>
      <c r="G6" s="72"/>
      <c r="H6" s="72"/>
    </row>
    <row r="7" spans="1:8" ht="18.75" customHeight="1">
      <c r="A7" s="71" t="s">
        <v>138</v>
      </c>
      <c r="B7" s="71"/>
      <c r="C7" s="71"/>
      <c r="D7" s="71"/>
      <c r="E7" s="71"/>
      <c r="F7" s="71"/>
      <c r="G7" s="71"/>
      <c r="H7" s="71"/>
    </row>
    <row r="8" spans="1:8" ht="3.75" customHeight="1">
      <c r="A8" s="50"/>
      <c r="B8" s="50"/>
      <c r="C8" s="50"/>
      <c r="D8" s="50"/>
      <c r="E8" s="50"/>
      <c r="F8" s="51"/>
      <c r="G8" s="51"/>
      <c r="H8" s="51"/>
    </row>
    <row r="9" spans="1:8" ht="14.25" customHeight="1">
      <c r="A9" s="80" t="s">
        <v>136</v>
      </c>
      <c r="B9" s="80"/>
      <c r="C9" s="80"/>
      <c r="D9" s="80"/>
      <c r="E9" s="80"/>
      <c r="F9" s="80"/>
      <c r="G9" s="80"/>
      <c r="H9" s="80"/>
    </row>
    <row r="10" spans="1:4" ht="18" customHeight="1">
      <c r="A10" s="74" t="s">
        <v>140</v>
      </c>
      <c r="B10" s="74"/>
      <c r="C10" s="74"/>
      <c r="D10" s="52" t="s">
        <v>141</v>
      </c>
    </row>
    <row r="11" spans="3:7" ht="12" customHeight="1">
      <c r="C11" s="53">
        <v>40830</v>
      </c>
      <c r="D11" s="30" t="s">
        <v>27</v>
      </c>
      <c r="E11" s="54" t="s">
        <v>540</v>
      </c>
      <c r="F11" s="28"/>
      <c r="G11" s="5"/>
    </row>
    <row r="12" ht="10.5" customHeight="1">
      <c r="C12" s="55" t="s">
        <v>26</v>
      </c>
    </row>
    <row r="13" spans="1:8" ht="7.5" customHeight="1">
      <c r="A13" s="7"/>
      <c r="B13" s="7"/>
      <c r="D13" s="8"/>
      <c r="E13" s="9"/>
      <c r="H13" s="29" t="s">
        <v>532</v>
      </c>
    </row>
    <row r="14" spans="1:8" ht="64.5" customHeight="1">
      <c r="A14" s="34" t="s">
        <v>0</v>
      </c>
      <c r="B14" s="34" t="s">
        <v>0</v>
      </c>
      <c r="C14" s="35" t="s">
        <v>68</v>
      </c>
      <c r="D14" s="36" t="s">
        <v>144</v>
      </c>
      <c r="E14" s="79" t="s">
        <v>146</v>
      </c>
      <c r="F14" s="79"/>
      <c r="G14" s="79" t="s">
        <v>147</v>
      </c>
      <c r="H14" s="79"/>
    </row>
    <row r="15" spans="1:8" ht="7.5" customHeight="1">
      <c r="A15" s="38">
        <v>1</v>
      </c>
      <c r="B15" s="37">
        <v>1</v>
      </c>
      <c r="C15" s="38" t="s">
        <v>145</v>
      </c>
      <c r="D15" s="38"/>
      <c r="E15" s="75">
        <v>3</v>
      </c>
      <c r="F15" s="75"/>
      <c r="G15" s="75">
        <v>4</v>
      </c>
      <c r="H15" s="75"/>
    </row>
    <row r="16" spans="1:23" ht="12.75" customHeight="1">
      <c r="A16" s="35" t="s">
        <v>182</v>
      </c>
      <c r="B16" s="35" t="s">
        <v>148</v>
      </c>
      <c r="C16" s="39" t="s">
        <v>40</v>
      </c>
      <c r="D16" s="63"/>
      <c r="E16" s="76">
        <f>SUM(E17,E23,E34,E35)</f>
        <v>3413219.66</v>
      </c>
      <c r="F16" s="76"/>
      <c r="G16" s="76">
        <f>SUM(G17,G23,G34,G35)</f>
        <v>0</v>
      </c>
      <c r="H16" s="76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1:23" ht="12.75" customHeight="1">
      <c r="A17" s="40" t="s">
        <v>28</v>
      </c>
      <c r="B17" s="40" t="s">
        <v>145</v>
      </c>
      <c r="C17" s="41" t="s">
        <v>49</v>
      </c>
      <c r="D17" s="63" t="s">
        <v>541</v>
      </c>
      <c r="E17" s="68">
        <f>SUM(E18:E22)</f>
        <v>3012.03</v>
      </c>
      <c r="F17" s="68"/>
      <c r="G17" s="68">
        <f>SUM(G18:G22)</f>
        <v>0</v>
      </c>
      <c r="H17" s="68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</row>
    <row r="18" spans="1:22" ht="12.75" customHeight="1">
      <c r="A18" s="40" t="s">
        <v>29</v>
      </c>
      <c r="B18" s="40" t="s">
        <v>149</v>
      </c>
      <c r="C18" s="42" t="s">
        <v>50</v>
      </c>
      <c r="D18" s="63"/>
      <c r="E18" s="69"/>
      <c r="F18" s="69"/>
      <c r="G18" s="69"/>
      <c r="H18" s="69"/>
      <c r="T18" s="11" t="s">
        <v>534</v>
      </c>
      <c r="U18" s="11" t="s">
        <v>535</v>
      </c>
      <c r="V18" s="11" t="s">
        <v>536</v>
      </c>
    </row>
    <row r="19" spans="1:22" ht="12.75" customHeight="1">
      <c r="A19" s="40" t="s">
        <v>30</v>
      </c>
      <c r="B19" s="40" t="s">
        <v>150</v>
      </c>
      <c r="C19" s="42" t="s">
        <v>51</v>
      </c>
      <c r="D19" s="63"/>
      <c r="E19" s="69">
        <v>3012.03</v>
      </c>
      <c r="F19" s="69"/>
      <c r="G19" s="69"/>
      <c r="H19" s="69"/>
      <c r="T19" s="11" t="s">
        <v>534</v>
      </c>
      <c r="U19" s="11" t="s">
        <v>535</v>
      </c>
      <c r="V19" s="11" t="s">
        <v>536</v>
      </c>
    </row>
    <row r="20" spans="1:22" ht="12.75" customHeight="1">
      <c r="A20" s="40" t="s">
        <v>31</v>
      </c>
      <c r="B20" s="40" t="s">
        <v>151</v>
      </c>
      <c r="C20" s="42" t="s">
        <v>52</v>
      </c>
      <c r="D20" s="63"/>
      <c r="E20" s="69"/>
      <c r="F20" s="69"/>
      <c r="G20" s="69"/>
      <c r="H20" s="69"/>
      <c r="T20" s="11" t="s">
        <v>534</v>
      </c>
      <c r="U20" s="11" t="s">
        <v>535</v>
      </c>
      <c r="V20" s="11" t="s">
        <v>536</v>
      </c>
    </row>
    <row r="21" spans="1:22" ht="12.75" customHeight="1">
      <c r="A21" s="40" t="s">
        <v>32</v>
      </c>
      <c r="B21" s="40" t="s">
        <v>152</v>
      </c>
      <c r="C21" s="42" t="s">
        <v>53</v>
      </c>
      <c r="D21" s="63"/>
      <c r="E21" s="69"/>
      <c r="F21" s="69"/>
      <c r="G21" s="69"/>
      <c r="H21" s="69"/>
      <c r="T21" s="11" t="s">
        <v>534</v>
      </c>
      <c r="U21" s="11" t="s">
        <v>535</v>
      </c>
      <c r="V21" s="11" t="s">
        <v>536</v>
      </c>
    </row>
    <row r="22" spans="1:22" ht="12.75" customHeight="1">
      <c r="A22" s="40" t="s">
        <v>69</v>
      </c>
      <c r="B22" s="40" t="s">
        <v>190</v>
      </c>
      <c r="C22" s="42" t="s">
        <v>191</v>
      </c>
      <c r="D22" s="63"/>
      <c r="E22" s="69"/>
      <c r="F22" s="69"/>
      <c r="G22" s="69"/>
      <c r="H22" s="69"/>
      <c r="T22" s="11" t="s">
        <v>534</v>
      </c>
      <c r="U22" s="11" t="s">
        <v>535</v>
      </c>
      <c r="V22" s="11" t="s">
        <v>536</v>
      </c>
    </row>
    <row r="23" spans="1:23" ht="12.75" customHeight="1">
      <c r="A23" s="40" t="s">
        <v>33</v>
      </c>
      <c r="B23" s="40" t="s">
        <v>153</v>
      </c>
      <c r="C23" s="41" t="s">
        <v>54</v>
      </c>
      <c r="D23" s="63" t="s">
        <v>542</v>
      </c>
      <c r="E23" s="68">
        <f>SUM(E24:E33)</f>
        <v>3410207.63</v>
      </c>
      <c r="F23" s="68"/>
      <c r="G23" s="68">
        <f>SUM(G24:G33)</f>
        <v>0</v>
      </c>
      <c r="H23" s="68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</row>
    <row r="24" spans="1:22" ht="12.75" customHeight="1">
      <c r="A24" s="40" t="s">
        <v>34</v>
      </c>
      <c r="B24" s="40" t="s">
        <v>154</v>
      </c>
      <c r="C24" s="42" t="s">
        <v>59</v>
      </c>
      <c r="D24" s="63"/>
      <c r="E24" s="69"/>
      <c r="F24" s="69"/>
      <c r="G24" s="69"/>
      <c r="H24" s="69"/>
      <c r="T24" s="11" t="s">
        <v>534</v>
      </c>
      <c r="U24" s="11" t="s">
        <v>535</v>
      </c>
      <c r="V24" s="11" t="s">
        <v>536</v>
      </c>
    </row>
    <row r="25" spans="1:22" ht="12.75" customHeight="1">
      <c r="A25" s="40" t="s">
        <v>35</v>
      </c>
      <c r="B25" s="40" t="s">
        <v>155</v>
      </c>
      <c r="C25" s="42" t="s">
        <v>60</v>
      </c>
      <c r="D25" s="63"/>
      <c r="E25" s="69">
        <v>75505.24</v>
      </c>
      <c r="F25" s="69"/>
      <c r="G25" s="69"/>
      <c r="H25" s="69"/>
      <c r="T25" s="11" t="s">
        <v>534</v>
      </c>
      <c r="U25" s="11" t="s">
        <v>535</v>
      </c>
      <c r="V25" s="11" t="s">
        <v>536</v>
      </c>
    </row>
    <row r="26" spans="1:22" ht="12.75" customHeight="1">
      <c r="A26" s="40" t="s">
        <v>36</v>
      </c>
      <c r="B26" s="40" t="s">
        <v>156</v>
      </c>
      <c r="C26" s="42" t="s">
        <v>61</v>
      </c>
      <c r="D26" s="63"/>
      <c r="E26" s="69"/>
      <c r="F26" s="69"/>
      <c r="G26" s="69"/>
      <c r="H26" s="69"/>
      <c r="T26" s="11" t="s">
        <v>534</v>
      </c>
      <c r="U26" s="11" t="s">
        <v>535</v>
      </c>
      <c r="V26" s="11" t="s">
        <v>536</v>
      </c>
    </row>
    <row r="27" spans="1:22" ht="12.75" customHeight="1">
      <c r="A27" s="40" t="s">
        <v>37</v>
      </c>
      <c r="B27" s="40" t="s">
        <v>157</v>
      </c>
      <c r="C27" s="42" t="s">
        <v>62</v>
      </c>
      <c r="D27" s="63"/>
      <c r="E27" s="69"/>
      <c r="F27" s="69"/>
      <c r="G27" s="69"/>
      <c r="H27" s="69"/>
      <c r="T27" s="11" t="s">
        <v>534</v>
      </c>
      <c r="U27" s="11" t="s">
        <v>535</v>
      </c>
      <c r="V27" s="11" t="s">
        <v>536</v>
      </c>
    </row>
    <row r="28" spans="1:22" ht="12.75" customHeight="1">
      <c r="A28" s="40" t="s">
        <v>38</v>
      </c>
      <c r="B28" s="40" t="s">
        <v>158</v>
      </c>
      <c r="C28" s="42" t="s">
        <v>63</v>
      </c>
      <c r="D28" s="63"/>
      <c r="E28" s="69">
        <v>234549.18</v>
      </c>
      <c r="F28" s="69"/>
      <c r="G28" s="69"/>
      <c r="H28" s="69"/>
      <c r="T28" s="11" t="s">
        <v>534</v>
      </c>
      <c r="U28" s="11" t="s">
        <v>535</v>
      </c>
      <c r="V28" s="11" t="s">
        <v>536</v>
      </c>
    </row>
    <row r="29" spans="1:22" ht="12.75" customHeight="1">
      <c r="A29" s="40" t="s">
        <v>39</v>
      </c>
      <c r="B29" s="40" t="s">
        <v>159</v>
      </c>
      <c r="C29" s="42" t="s">
        <v>23</v>
      </c>
      <c r="D29" s="63"/>
      <c r="E29" s="69">
        <v>1334657.18</v>
      </c>
      <c r="F29" s="69"/>
      <c r="G29" s="69"/>
      <c r="H29" s="69"/>
      <c r="T29" s="11" t="s">
        <v>534</v>
      </c>
      <c r="U29" s="11" t="s">
        <v>535</v>
      </c>
      <c r="V29" s="11" t="s">
        <v>536</v>
      </c>
    </row>
    <row r="30" spans="1:22" ht="12.75" customHeight="1">
      <c r="A30" s="40" t="s">
        <v>41</v>
      </c>
      <c r="B30" s="40" t="s">
        <v>160</v>
      </c>
      <c r="C30" s="42" t="s">
        <v>64</v>
      </c>
      <c r="D30" s="63"/>
      <c r="E30" s="69"/>
      <c r="F30" s="69"/>
      <c r="G30" s="69"/>
      <c r="H30" s="69"/>
      <c r="T30" s="11" t="s">
        <v>534</v>
      </c>
      <c r="U30" s="11" t="s">
        <v>535</v>
      </c>
      <c r="V30" s="11" t="s">
        <v>536</v>
      </c>
    </row>
    <row r="31" spans="1:22" ht="12.75" customHeight="1">
      <c r="A31" s="40" t="s">
        <v>42</v>
      </c>
      <c r="B31" s="40" t="s">
        <v>161</v>
      </c>
      <c r="C31" s="42" t="s">
        <v>65</v>
      </c>
      <c r="D31" s="63"/>
      <c r="E31" s="69"/>
      <c r="F31" s="69"/>
      <c r="G31" s="69"/>
      <c r="H31" s="69"/>
      <c r="T31" s="11" t="s">
        <v>534</v>
      </c>
      <c r="U31" s="11" t="s">
        <v>535</v>
      </c>
      <c r="V31" s="11" t="s">
        <v>536</v>
      </c>
    </row>
    <row r="32" spans="1:22" ht="12.75" customHeight="1">
      <c r="A32" s="40" t="s">
        <v>43</v>
      </c>
      <c r="B32" s="40" t="s">
        <v>162</v>
      </c>
      <c r="C32" s="42" t="s">
        <v>66</v>
      </c>
      <c r="D32" s="63"/>
      <c r="E32" s="69">
        <v>311800.05</v>
      </c>
      <c r="F32" s="69"/>
      <c r="G32" s="69"/>
      <c r="H32" s="69"/>
      <c r="T32" s="11" t="s">
        <v>534</v>
      </c>
      <c r="U32" s="11" t="s">
        <v>535</v>
      </c>
      <c r="V32" s="11" t="s">
        <v>536</v>
      </c>
    </row>
    <row r="33" spans="1:22" ht="12.75" customHeight="1">
      <c r="A33" s="40" t="s">
        <v>44</v>
      </c>
      <c r="B33" s="40" t="s">
        <v>163</v>
      </c>
      <c r="C33" s="42" t="s">
        <v>67</v>
      </c>
      <c r="D33" s="63"/>
      <c r="E33" s="69">
        <v>1453695.98</v>
      </c>
      <c r="F33" s="69"/>
      <c r="G33" s="69"/>
      <c r="H33" s="69"/>
      <c r="T33" s="11" t="s">
        <v>534</v>
      </c>
      <c r="U33" s="11" t="s">
        <v>535</v>
      </c>
      <c r="V33" s="11" t="s">
        <v>536</v>
      </c>
    </row>
    <row r="34" spans="1:22" ht="12.75" customHeight="1">
      <c r="A34" s="40" t="s">
        <v>45</v>
      </c>
      <c r="B34" s="40" t="s">
        <v>164</v>
      </c>
      <c r="C34" s="43" t="s">
        <v>57</v>
      </c>
      <c r="D34" s="63"/>
      <c r="E34" s="69"/>
      <c r="F34" s="69"/>
      <c r="G34" s="69"/>
      <c r="H34" s="69"/>
      <c r="T34" s="11" t="s">
        <v>534</v>
      </c>
      <c r="U34" s="11" t="s">
        <v>535</v>
      </c>
      <c r="V34" s="11" t="s">
        <v>536</v>
      </c>
    </row>
    <row r="35" spans="1:22" ht="12.75" customHeight="1">
      <c r="A35" s="40" t="s">
        <v>46</v>
      </c>
      <c r="B35" s="40" t="s">
        <v>165</v>
      </c>
      <c r="C35" s="43" t="s">
        <v>58</v>
      </c>
      <c r="D35" s="63"/>
      <c r="E35" s="69"/>
      <c r="F35" s="69"/>
      <c r="G35" s="69"/>
      <c r="H35" s="69"/>
      <c r="T35" s="11" t="s">
        <v>534</v>
      </c>
      <c r="U35" s="11" t="s">
        <v>535</v>
      </c>
      <c r="V35" s="11" t="s">
        <v>536</v>
      </c>
    </row>
    <row r="36" spans="1:22" ht="12.75" customHeight="1">
      <c r="A36" s="35" t="s">
        <v>47</v>
      </c>
      <c r="B36" s="35" t="s">
        <v>166</v>
      </c>
      <c r="C36" s="44" t="s">
        <v>55</v>
      </c>
      <c r="D36" s="63" t="s">
        <v>543</v>
      </c>
      <c r="E36" s="69">
        <v>424417.97</v>
      </c>
      <c r="F36" s="69"/>
      <c r="G36" s="69"/>
      <c r="H36" s="69"/>
      <c r="T36" s="11" t="s">
        <v>534</v>
      </c>
      <c r="U36" s="11" t="s">
        <v>535</v>
      </c>
      <c r="V36" s="11" t="s">
        <v>536</v>
      </c>
    </row>
    <row r="37" spans="1:23" ht="12.75" customHeight="1">
      <c r="A37" s="35" t="s">
        <v>48</v>
      </c>
      <c r="B37" s="35" t="s">
        <v>167</v>
      </c>
      <c r="C37" s="44" t="s">
        <v>56</v>
      </c>
      <c r="D37" s="63"/>
      <c r="E37" s="68">
        <f>SUM(E38,E44,E45,E52,E53)</f>
        <v>1052724.89</v>
      </c>
      <c r="F37" s="68"/>
      <c r="G37" s="68">
        <f>SUM(G38,G44,G45,G52,G53)</f>
        <v>0</v>
      </c>
      <c r="H37" s="68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</row>
    <row r="38" spans="1:23" ht="12.75" customHeight="1">
      <c r="A38" s="40" t="s">
        <v>28</v>
      </c>
      <c r="B38" s="40" t="s">
        <v>168</v>
      </c>
      <c r="C38" s="43" t="s">
        <v>11</v>
      </c>
      <c r="D38" s="63" t="s">
        <v>544</v>
      </c>
      <c r="E38" s="68">
        <f>SUM(E39:E43)</f>
        <v>222775.24</v>
      </c>
      <c r="F38" s="68"/>
      <c r="G38" s="68">
        <f>SUM(G39:G43)</f>
        <v>0</v>
      </c>
      <c r="H38" s="68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</row>
    <row r="39" spans="1:22" ht="12.75" customHeight="1">
      <c r="A39" s="40" t="s">
        <v>29</v>
      </c>
      <c r="B39" s="40" t="s">
        <v>169</v>
      </c>
      <c r="C39" s="42" t="s">
        <v>79</v>
      </c>
      <c r="D39" s="63"/>
      <c r="E39" s="69"/>
      <c r="F39" s="69"/>
      <c r="G39" s="69"/>
      <c r="H39" s="69"/>
      <c r="T39" s="11" t="s">
        <v>534</v>
      </c>
      <c r="U39" s="11" t="s">
        <v>535</v>
      </c>
      <c r="V39" s="11" t="s">
        <v>536</v>
      </c>
    </row>
    <row r="40" spans="1:22" ht="12.75" customHeight="1">
      <c r="A40" s="40" t="s">
        <v>30</v>
      </c>
      <c r="B40" s="40" t="s">
        <v>170</v>
      </c>
      <c r="C40" s="42" t="s">
        <v>80</v>
      </c>
      <c r="D40" s="63"/>
      <c r="E40" s="69">
        <v>34861.31</v>
      </c>
      <c r="F40" s="69"/>
      <c r="G40" s="69"/>
      <c r="H40" s="69"/>
      <c r="T40" s="11" t="s">
        <v>534</v>
      </c>
      <c r="U40" s="11" t="s">
        <v>535</v>
      </c>
      <c r="V40" s="11" t="s">
        <v>536</v>
      </c>
    </row>
    <row r="41" spans="1:22" ht="12.75" customHeight="1">
      <c r="A41" s="40" t="s">
        <v>31</v>
      </c>
      <c r="B41" s="40" t="s">
        <v>171</v>
      </c>
      <c r="C41" s="42" t="s">
        <v>81</v>
      </c>
      <c r="D41" s="63"/>
      <c r="E41" s="69"/>
      <c r="F41" s="69"/>
      <c r="G41" s="69"/>
      <c r="H41" s="69"/>
      <c r="T41" s="11" t="s">
        <v>534</v>
      </c>
      <c r="U41" s="11" t="s">
        <v>535</v>
      </c>
      <c r="V41" s="11" t="s">
        <v>536</v>
      </c>
    </row>
    <row r="42" spans="1:22" ht="12.75" customHeight="1">
      <c r="A42" s="40" t="s">
        <v>32</v>
      </c>
      <c r="B42" s="40" t="s">
        <v>172</v>
      </c>
      <c r="C42" s="42" t="s">
        <v>82</v>
      </c>
      <c r="D42" s="63"/>
      <c r="E42" s="69">
        <v>187913.93</v>
      </c>
      <c r="F42" s="69"/>
      <c r="G42" s="69"/>
      <c r="H42" s="69"/>
      <c r="T42" s="11" t="s">
        <v>534</v>
      </c>
      <c r="U42" s="11" t="s">
        <v>535</v>
      </c>
      <c r="V42" s="11" t="s">
        <v>536</v>
      </c>
    </row>
    <row r="43" spans="1:22" ht="12.75" customHeight="1">
      <c r="A43" s="40" t="s">
        <v>69</v>
      </c>
      <c r="B43" s="40" t="s">
        <v>173</v>
      </c>
      <c r="C43" s="45" t="s">
        <v>83</v>
      </c>
      <c r="D43" s="63"/>
      <c r="E43" s="69"/>
      <c r="F43" s="69"/>
      <c r="G43" s="69"/>
      <c r="H43" s="69"/>
      <c r="T43" s="11" t="s">
        <v>534</v>
      </c>
      <c r="U43" s="11" t="s">
        <v>535</v>
      </c>
      <c r="V43" s="11" t="s">
        <v>536</v>
      </c>
    </row>
    <row r="44" spans="1:22" ht="12.75" customHeight="1">
      <c r="A44" s="40" t="s">
        <v>33</v>
      </c>
      <c r="B44" s="40" t="s">
        <v>174</v>
      </c>
      <c r="C44" s="43" t="s">
        <v>84</v>
      </c>
      <c r="D44" s="63" t="s">
        <v>545</v>
      </c>
      <c r="E44" s="69">
        <v>35813.36</v>
      </c>
      <c r="F44" s="69"/>
      <c r="G44" s="69"/>
      <c r="H44" s="69"/>
      <c r="T44" s="11" t="s">
        <v>534</v>
      </c>
      <c r="U44" s="11" t="s">
        <v>535</v>
      </c>
      <c r="V44" s="11" t="s">
        <v>536</v>
      </c>
    </row>
    <row r="45" spans="1:23" ht="12.75" customHeight="1">
      <c r="A45" s="40" t="s">
        <v>45</v>
      </c>
      <c r="B45" s="40" t="s">
        <v>175</v>
      </c>
      <c r="C45" s="43" t="s">
        <v>85</v>
      </c>
      <c r="D45" s="63" t="s">
        <v>545</v>
      </c>
      <c r="E45" s="68">
        <f>SUM(E46:E51)</f>
        <v>709130.96</v>
      </c>
      <c r="F45" s="68"/>
      <c r="G45" s="68">
        <f>SUM(G46:G51)</f>
        <v>0</v>
      </c>
      <c r="H45" s="68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</row>
    <row r="46" spans="1:22" ht="12.75" customHeight="1">
      <c r="A46" s="40" t="s">
        <v>70</v>
      </c>
      <c r="B46" s="40" t="s">
        <v>187</v>
      </c>
      <c r="C46" s="42" t="s">
        <v>189</v>
      </c>
      <c r="D46" s="63"/>
      <c r="E46" s="69"/>
      <c r="F46" s="69"/>
      <c r="G46" s="69"/>
      <c r="H46" s="69"/>
      <c r="T46" s="11" t="s">
        <v>534</v>
      </c>
      <c r="U46" s="11" t="s">
        <v>535</v>
      </c>
      <c r="V46" s="11" t="s">
        <v>536</v>
      </c>
    </row>
    <row r="47" spans="1:22" ht="12.75" customHeight="1">
      <c r="A47" s="40" t="s">
        <v>71</v>
      </c>
      <c r="B47" s="40" t="s">
        <v>176</v>
      </c>
      <c r="C47" s="42" t="s">
        <v>86</v>
      </c>
      <c r="D47" s="63"/>
      <c r="E47" s="69"/>
      <c r="F47" s="69"/>
      <c r="G47" s="69"/>
      <c r="H47" s="69"/>
      <c r="T47" s="11" t="s">
        <v>534</v>
      </c>
      <c r="U47" s="11" t="s">
        <v>535</v>
      </c>
      <c r="V47" s="11" t="s">
        <v>536</v>
      </c>
    </row>
    <row r="48" spans="1:22" ht="12.75" customHeight="1">
      <c r="A48" s="40" t="s">
        <v>72</v>
      </c>
      <c r="B48" s="40" t="s">
        <v>177</v>
      </c>
      <c r="C48" s="42" t="s">
        <v>87</v>
      </c>
      <c r="D48" s="63"/>
      <c r="E48" s="69"/>
      <c r="F48" s="69"/>
      <c r="G48" s="69"/>
      <c r="H48" s="69"/>
      <c r="T48" s="11" t="s">
        <v>534</v>
      </c>
      <c r="U48" s="11" t="s">
        <v>535</v>
      </c>
      <c r="V48" s="11" t="s">
        <v>536</v>
      </c>
    </row>
    <row r="49" spans="1:22" ht="12.75" customHeight="1">
      <c r="A49" s="40" t="s">
        <v>73</v>
      </c>
      <c r="B49" s="40" t="s">
        <v>178</v>
      </c>
      <c r="C49" s="42" t="s">
        <v>88</v>
      </c>
      <c r="D49" s="63"/>
      <c r="E49" s="69">
        <v>325570.96</v>
      </c>
      <c r="F49" s="69"/>
      <c r="G49" s="69"/>
      <c r="H49" s="69"/>
      <c r="T49" s="11" t="s">
        <v>534</v>
      </c>
      <c r="U49" s="11" t="s">
        <v>535</v>
      </c>
      <c r="V49" s="11" t="s">
        <v>536</v>
      </c>
    </row>
    <row r="50" spans="1:22" ht="12.75" customHeight="1">
      <c r="A50" s="40" t="s">
        <v>74</v>
      </c>
      <c r="B50" s="40" t="s">
        <v>179</v>
      </c>
      <c r="C50" s="42" t="s">
        <v>89</v>
      </c>
      <c r="D50" s="63"/>
      <c r="E50" s="69">
        <v>383560</v>
      </c>
      <c r="F50" s="69"/>
      <c r="G50" s="69"/>
      <c r="H50" s="69"/>
      <c r="T50" s="11" t="s">
        <v>534</v>
      </c>
      <c r="U50" s="11" t="s">
        <v>535</v>
      </c>
      <c r="V50" s="11" t="s">
        <v>536</v>
      </c>
    </row>
    <row r="51" spans="1:22" ht="12.75" customHeight="1">
      <c r="A51" s="40" t="s">
        <v>188</v>
      </c>
      <c r="B51" s="40" t="s">
        <v>180</v>
      </c>
      <c r="C51" s="42" t="s">
        <v>90</v>
      </c>
      <c r="D51" s="63"/>
      <c r="E51" s="69"/>
      <c r="F51" s="69"/>
      <c r="G51" s="69"/>
      <c r="H51" s="69"/>
      <c r="T51" s="11" t="s">
        <v>534</v>
      </c>
      <c r="U51" s="11" t="s">
        <v>535</v>
      </c>
      <c r="V51" s="11" t="s">
        <v>536</v>
      </c>
    </row>
    <row r="52" spans="1:22" ht="12.75" customHeight="1">
      <c r="A52" s="46" t="s">
        <v>46</v>
      </c>
      <c r="B52" s="46">
        <v>35</v>
      </c>
      <c r="C52" s="41" t="s">
        <v>78</v>
      </c>
      <c r="D52" s="63"/>
      <c r="E52" s="69"/>
      <c r="F52" s="69"/>
      <c r="G52" s="69"/>
      <c r="H52" s="69"/>
      <c r="T52" s="11" t="s">
        <v>534</v>
      </c>
      <c r="U52" s="11" t="s">
        <v>535</v>
      </c>
      <c r="V52" s="11" t="s">
        <v>536</v>
      </c>
    </row>
    <row r="53" spans="1:22" ht="12.75" customHeight="1">
      <c r="A53" s="46" t="s">
        <v>75</v>
      </c>
      <c r="B53" s="46">
        <v>36</v>
      </c>
      <c r="C53" s="41" t="s">
        <v>77</v>
      </c>
      <c r="D53" s="63" t="s">
        <v>546</v>
      </c>
      <c r="E53" s="69">
        <v>85005.33</v>
      </c>
      <c r="F53" s="69"/>
      <c r="G53" s="69"/>
      <c r="H53" s="69"/>
      <c r="T53" s="11" t="s">
        <v>534</v>
      </c>
      <c r="U53" s="11" t="s">
        <v>535</v>
      </c>
      <c r="V53" s="11" t="s">
        <v>536</v>
      </c>
    </row>
    <row r="54" spans="1:22" ht="12.75" customHeight="1">
      <c r="A54" s="46"/>
      <c r="B54" s="46">
        <v>37</v>
      </c>
      <c r="C54" s="41"/>
      <c r="D54" s="63"/>
      <c r="E54" s="69"/>
      <c r="F54" s="69"/>
      <c r="G54" s="69"/>
      <c r="H54" s="69"/>
      <c r="T54" s="11" t="s">
        <v>534</v>
      </c>
      <c r="U54" s="11" t="s">
        <v>535</v>
      </c>
      <c r="V54" s="11" t="s">
        <v>536</v>
      </c>
    </row>
    <row r="55" spans="1:23" ht="12.75" customHeight="1">
      <c r="A55" s="46"/>
      <c r="B55" s="46">
        <v>38</v>
      </c>
      <c r="C55" s="41" t="s">
        <v>76</v>
      </c>
      <c r="D55" s="63"/>
      <c r="E55" s="68">
        <f>SUM(E16,E36,E37)</f>
        <v>4890362.52</v>
      </c>
      <c r="F55" s="68"/>
      <c r="G55" s="68">
        <f>SUM(G16,G36,G37)</f>
        <v>0</v>
      </c>
      <c r="H55" s="68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</row>
    <row r="56" spans="1:22" ht="12.75" customHeight="1">
      <c r="A56" s="46"/>
      <c r="B56" s="46">
        <v>39</v>
      </c>
      <c r="C56" s="43"/>
      <c r="D56" s="63"/>
      <c r="E56" s="69"/>
      <c r="F56" s="69"/>
      <c r="G56" s="69"/>
      <c r="H56" s="69"/>
      <c r="T56" s="11" t="s">
        <v>534</v>
      </c>
      <c r="U56" s="11" t="s">
        <v>535</v>
      </c>
      <c r="V56" s="11" t="s">
        <v>536</v>
      </c>
    </row>
    <row r="57" spans="1:23" ht="12.75" customHeight="1">
      <c r="A57" s="47" t="s">
        <v>91</v>
      </c>
      <c r="B57" s="47">
        <v>40</v>
      </c>
      <c r="C57" s="48" t="s">
        <v>101</v>
      </c>
      <c r="D57" s="63" t="s">
        <v>547</v>
      </c>
      <c r="E57" s="68">
        <f>SUM(E58:E61)</f>
        <v>3009586.68</v>
      </c>
      <c r="F57" s="68"/>
      <c r="G57" s="68">
        <f>SUM(G58:G61)</f>
        <v>0</v>
      </c>
      <c r="H57" s="68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</row>
    <row r="58" spans="1:22" ht="12.75" customHeight="1">
      <c r="A58" s="46" t="s">
        <v>28</v>
      </c>
      <c r="B58" s="46">
        <v>41</v>
      </c>
      <c r="C58" s="41" t="s">
        <v>103</v>
      </c>
      <c r="D58" s="63"/>
      <c r="E58" s="69">
        <v>6475.88</v>
      </c>
      <c r="F58" s="69"/>
      <c r="G58" s="69"/>
      <c r="H58" s="69"/>
      <c r="T58" s="11" t="s">
        <v>534</v>
      </c>
      <c r="U58" s="11" t="s">
        <v>535</v>
      </c>
      <c r="V58" s="11" t="s">
        <v>536</v>
      </c>
    </row>
    <row r="59" spans="1:22" ht="12.75" customHeight="1">
      <c r="A59" s="46" t="s">
        <v>33</v>
      </c>
      <c r="B59" s="46">
        <v>42</v>
      </c>
      <c r="C59" s="41" t="s">
        <v>104</v>
      </c>
      <c r="D59" s="63"/>
      <c r="E59" s="69">
        <v>2093.1</v>
      </c>
      <c r="F59" s="69"/>
      <c r="G59" s="69"/>
      <c r="H59" s="69"/>
      <c r="T59" s="11" t="s">
        <v>534</v>
      </c>
      <c r="U59" s="11" t="s">
        <v>535</v>
      </c>
      <c r="V59" s="11" t="s">
        <v>536</v>
      </c>
    </row>
    <row r="60" spans="1:22" ht="12.75" customHeight="1">
      <c r="A60" s="46" t="s">
        <v>45</v>
      </c>
      <c r="B60" s="46">
        <v>43</v>
      </c>
      <c r="C60" s="41" t="s">
        <v>105</v>
      </c>
      <c r="D60" s="63"/>
      <c r="E60" s="69">
        <v>3001017.7</v>
      </c>
      <c r="F60" s="69"/>
      <c r="G60" s="69"/>
      <c r="H60" s="69"/>
      <c r="T60" s="11" t="s">
        <v>534</v>
      </c>
      <c r="U60" s="11" t="s">
        <v>535</v>
      </c>
      <c r="V60" s="11" t="s">
        <v>536</v>
      </c>
    </row>
    <row r="61" spans="1:22" ht="12.75" customHeight="1">
      <c r="A61" s="46" t="s">
        <v>46</v>
      </c>
      <c r="B61" s="46">
        <v>44</v>
      </c>
      <c r="C61" s="41" t="s">
        <v>106</v>
      </c>
      <c r="D61" s="63"/>
      <c r="E61" s="69"/>
      <c r="F61" s="69"/>
      <c r="G61" s="69"/>
      <c r="H61" s="69"/>
      <c r="T61" s="11" t="s">
        <v>534</v>
      </c>
      <c r="U61" s="11" t="s">
        <v>535</v>
      </c>
      <c r="V61" s="11" t="s">
        <v>536</v>
      </c>
    </row>
    <row r="62" spans="1:23" ht="12.75" customHeight="1">
      <c r="A62" s="47" t="s">
        <v>92</v>
      </c>
      <c r="B62" s="47">
        <v>45</v>
      </c>
      <c r="C62" s="48" t="s">
        <v>102</v>
      </c>
      <c r="D62" s="63"/>
      <c r="E62" s="68">
        <f>SUM(E63,E67)</f>
        <v>1329239.32</v>
      </c>
      <c r="F62" s="68"/>
      <c r="G62" s="68">
        <f>SUM(G63,G67)</f>
        <v>0</v>
      </c>
      <c r="H62" s="68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</row>
    <row r="63" spans="1:23" ht="12.75" customHeight="1">
      <c r="A63" s="46" t="s">
        <v>28</v>
      </c>
      <c r="B63" s="46">
        <v>46</v>
      </c>
      <c r="C63" s="41" t="s">
        <v>107</v>
      </c>
      <c r="D63" s="63" t="s">
        <v>548</v>
      </c>
      <c r="E63" s="68">
        <f>SUM(E64:E66)</f>
        <v>68427.62</v>
      </c>
      <c r="F63" s="68"/>
      <c r="G63" s="68">
        <f>SUM(G64:G66)</f>
        <v>0</v>
      </c>
      <c r="H63" s="68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</row>
    <row r="64" spans="1:22" ht="12.75" customHeight="1">
      <c r="A64" s="46" t="s">
        <v>29</v>
      </c>
      <c r="B64" s="46">
        <v>47</v>
      </c>
      <c r="C64" s="42" t="s">
        <v>108</v>
      </c>
      <c r="D64" s="63"/>
      <c r="E64" s="69">
        <v>68427.62</v>
      </c>
      <c r="F64" s="69"/>
      <c r="G64" s="69"/>
      <c r="H64" s="69"/>
      <c r="T64" s="11" t="s">
        <v>534</v>
      </c>
      <c r="U64" s="11" t="s">
        <v>535</v>
      </c>
      <c r="V64" s="11" t="s">
        <v>536</v>
      </c>
    </row>
    <row r="65" spans="1:22" ht="12.75" customHeight="1">
      <c r="A65" s="46" t="s">
        <v>30</v>
      </c>
      <c r="B65" s="46">
        <v>48</v>
      </c>
      <c r="C65" s="42" t="s">
        <v>109</v>
      </c>
      <c r="D65" s="63"/>
      <c r="E65" s="69"/>
      <c r="F65" s="69"/>
      <c r="G65" s="69"/>
      <c r="H65" s="69"/>
      <c r="T65" s="11" t="s">
        <v>534</v>
      </c>
      <c r="U65" s="11" t="s">
        <v>535</v>
      </c>
      <c r="V65" s="11" t="s">
        <v>536</v>
      </c>
    </row>
    <row r="66" spans="1:22" ht="12.75" customHeight="1">
      <c r="A66" s="46" t="s">
        <v>31</v>
      </c>
      <c r="B66" s="46">
        <v>49</v>
      </c>
      <c r="C66" s="42" t="s">
        <v>110</v>
      </c>
      <c r="D66" s="63"/>
      <c r="E66" s="69"/>
      <c r="F66" s="69"/>
      <c r="G66" s="69"/>
      <c r="H66" s="69"/>
      <c r="T66" s="11" t="s">
        <v>534</v>
      </c>
      <c r="U66" s="11" t="s">
        <v>535</v>
      </c>
      <c r="V66" s="11" t="s">
        <v>536</v>
      </c>
    </row>
    <row r="67" spans="1:23" ht="12.75" customHeight="1">
      <c r="A67" s="46" t="s">
        <v>33</v>
      </c>
      <c r="B67" s="46">
        <v>50</v>
      </c>
      <c r="C67" s="41" t="s">
        <v>111</v>
      </c>
      <c r="D67" s="63" t="s">
        <v>549</v>
      </c>
      <c r="E67" s="68">
        <f>SUM(E68:E73,E76:E81)</f>
        <v>1260811.7</v>
      </c>
      <c r="F67" s="68"/>
      <c r="G67" s="68">
        <f>SUM(G68:G73,G76:G81)</f>
        <v>0</v>
      </c>
      <c r="H67" s="68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</row>
    <row r="68" spans="1:22" ht="12.75" customHeight="1">
      <c r="A68" s="46" t="s">
        <v>34</v>
      </c>
      <c r="B68" s="46">
        <v>51</v>
      </c>
      <c r="C68" s="42" t="s">
        <v>112</v>
      </c>
      <c r="D68" s="63"/>
      <c r="E68" s="69"/>
      <c r="F68" s="69"/>
      <c r="G68" s="69"/>
      <c r="H68" s="69"/>
      <c r="T68" s="11" t="s">
        <v>534</v>
      </c>
      <c r="U68" s="11" t="s">
        <v>535</v>
      </c>
      <c r="V68" s="11" t="s">
        <v>536</v>
      </c>
    </row>
    <row r="69" spans="1:22" ht="12.75" customHeight="1">
      <c r="A69" s="46" t="s">
        <v>35</v>
      </c>
      <c r="B69" s="46">
        <v>52</v>
      </c>
      <c r="C69" s="42" t="s">
        <v>113</v>
      </c>
      <c r="D69" s="63"/>
      <c r="E69" s="69">
        <v>6236.69</v>
      </c>
      <c r="F69" s="69"/>
      <c r="G69" s="69"/>
      <c r="H69" s="69"/>
      <c r="T69" s="11" t="s">
        <v>534</v>
      </c>
      <c r="U69" s="11" t="s">
        <v>535</v>
      </c>
      <c r="V69" s="11" t="s">
        <v>536</v>
      </c>
    </row>
    <row r="70" spans="1:22" ht="12.75" customHeight="1">
      <c r="A70" s="46" t="s">
        <v>36</v>
      </c>
      <c r="B70" s="46">
        <v>53</v>
      </c>
      <c r="C70" s="42" t="s">
        <v>114</v>
      </c>
      <c r="D70" s="63"/>
      <c r="E70" s="69">
        <v>150000</v>
      </c>
      <c r="F70" s="69"/>
      <c r="G70" s="69"/>
      <c r="H70" s="69"/>
      <c r="T70" s="11" t="s">
        <v>534</v>
      </c>
      <c r="U70" s="11" t="s">
        <v>535</v>
      </c>
      <c r="V70" s="11" t="s">
        <v>536</v>
      </c>
    </row>
    <row r="71" spans="1:22" ht="12.75" customHeight="1">
      <c r="A71" s="46" t="s">
        <v>37</v>
      </c>
      <c r="B71" s="46">
        <v>54</v>
      </c>
      <c r="C71" s="42" t="s">
        <v>115</v>
      </c>
      <c r="D71" s="63"/>
      <c r="E71" s="69"/>
      <c r="F71" s="69"/>
      <c r="G71" s="69"/>
      <c r="H71" s="69"/>
      <c r="T71" s="11" t="s">
        <v>534</v>
      </c>
      <c r="U71" s="11" t="s">
        <v>535</v>
      </c>
      <c r="V71" s="11" t="s">
        <v>536</v>
      </c>
    </row>
    <row r="72" spans="1:22" ht="12.75" customHeight="1">
      <c r="A72" s="46" t="s">
        <v>38</v>
      </c>
      <c r="B72" s="46">
        <v>78</v>
      </c>
      <c r="C72" s="42" t="s">
        <v>186</v>
      </c>
      <c r="D72" s="63"/>
      <c r="E72" s="69"/>
      <c r="F72" s="69"/>
      <c r="G72" s="69"/>
      <c r="H72" s="69"/>
      <c r="T72" s="11" t="s">
        <v>534</v>
      </c>
      <c r="U72" s="11" t="s">
        <v>535</v>
      </c>
      <c r="V72" s="11" t="s">
        <v>536</v>
      </c>
    </row>
    <row r="73" spans="1:23" ht="12.75" customHeight="1">
      <c r="A73" s="46" t="s">
        <v>39</v>
      </c>
      <c r="B73" s="46">
        <v>55</v>
      </c>
      <c r="C73" s="42" t="s">
        <v>116</v>
      </c>
      <c r="D73" s="63"/>
      <c r="E73" s="68">
        <f>SUM(E74:E75)</f>
        <v>4191.79</v>
      </c>
      <c r="F73" s="68"/>
      <c r="G73" s="68">
        <f>SUM(G74:G75)</f>
        <v>0</v>
      </c>
      <c r="H73" s="68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</row>
    <row r="74" spans="1:22" ht="12.75" customHeight="1">
      <c r="A74" s="46" t="s">
        <v>183</v>
      </c>
      <c r="B74" s="46">
        <v>56</v>
      </c>
      <c r="C74" s="49" t="s">
        <v>117</v>
      </c>
      <c r="D74" s="63"/>
      <c r="E74" s="69"/>
      <c r="F74" s="69"/>
      <c r="G74" s="69"/>
      <c r="H74" s="69"/>
      <c r="T74" s="11" t="s">
        <v>534</v>
      </c>
      <c r="U74" s="11" t="s">
        <v>535</v>
      </c>
      <c r="V74" s="11" t="s">
        <v>536</v>
      </c>
    </row>
    <row r="75" spans="1:22" ht="12.75" customHeight="1">
      <c r="A75" s="46" t="s">
        <v>184</v>
      </c>
      <c r="B75" s="46">
        <v>57</v>
      </c>
      <c r="C75" s="49" t="s">
        <v>118</v>
      </c>
      <c r="D75" s="63"/>
      <c r="E75" s="69">
        <v>4191.79</v>
      </c>
      <c r="F75" s="69"/>
      <c r="G75" s="69"/>
      <c r="H75" s="69"/>
      <c r="T75" s="11" t="s">
        <v>534</v>
      </c>
      <c r="U75" s="11" t="s">
        <v>535</v>
      </c>
      <c r="V75" s="11" t="s">
        <v>536</v>
      </c>
    </row>
    <row r="76" spans="1:22" ht="12.75" customHeight="1">
      <c r="A76" s="46" t="s">
        <v>41</v>
      </c>
      <c r="B76" s="46">
        <v>58</v>
      </c>
      <c r="C76" s="42" t="s">
        <v>119</v>
      </c>
      <c r="D76" s="63"/>
      <c r="E76" s="69"/>
      <c r="F76" s="69"/>
      <c r="G76" s="69"/>
      <c r="H76" s="69"/>
      <c r="T76" s="11" t="s">
        <v>534</v>
      </c>
      <c r="U76" s="11" t="s">
        <v>535</v>
      </c>
      <c r="V76" s="11" t="s">
        <v>536</v>
      </c>
    </row>
    <row r="77" spans="1:22" ht="12.75" customHeight="1">
      <c r="A77" s="46" t="s">
        <v>42</v>
      </c>
      <c r="B77" s="46">
        <v>59</v>
      </c>
      <c r="C77" s="42" t="s">
        <v>120</v>
      </c>
      <c r="D77" s="63"/>
      <c r="E77" s="69"/>
      <c r="F77" s="69"/>
      <c r="G77" s="69"/>
      <c r="H77" s="69"/>
      <c r="T77" s="11" t="s">
        <v>534</v>
      </c>
      <c r="U77" s="11" t="s">
        <v>535</v>
      </c>
      <c r="V77" s="11" t="s">
        <v>536</v>
      </c>
    </row>
    <row r="78" spans="1:22" ht="12.75" customHeight="1">
      <c r="A78" s="46" t="s">
        <v>43</v>
      </c>
      <c r="B78" s="46">
        <v>60</v>
      </c>
      <c r="C78" s="42" t="s">
        <v>121</v>
      </c>
      <c r="D78" s="63"/>
      <c r="E78" s="69">
        <v>785877.12</v>
      </c>
      <c r="F78" s="69"/>
      <c r="G78" s="69"/>
      <c r="H78" s="69"/>
      <c r="T78" s="11" t="s">
        <v>534</v>
      </c>
      <c r="U78" s="11" t="s">
        <v>535</v>
      </c>
      <c r="V78" s="11" t="s">
        <v>536</v>
      </c>
    </row>
    <row r="79" spans="1:22" ht="12.75" customHeight="1">
      <c r="A79" s="46" t="s">
        <v>44</v>
      </c>
      <c r="B79" s="46">
        <v>61</v>
      </c>
      <c r="C79" s="42" t="s">
        <v>122</v>
      </c>
      <c r="D79" s="63"/>
      <c r="E79" s="69">
        <v>204695.11</v>
      </c>
      <c r="F79" s="69"/>
      <c r="G79" s="69"/>
      <c r="H79" s="69"/>
      <c r="T79" s="11" t="s">
        <v>534</v>
      </c>
      <c r="U79" s="11" t="s">
        <v>535</v>
      </c>
      <c r="V79" s="11" t="s">
        <v>536</v>
      </c>
    </row>
    <row r="80" spans="1:22" ht="12.75" customHeight="1">
      <c r="A80" s="46" t="s">
        <v>93</v>
      </c>
      <c r="B80" s="46">
        <v>62</v>
      </c>
      <c r="C80" s="42" t="s">
        <v>123</v>
      </c>
      <c r="D80" s="63"/>
      <c r="E80" s="69">
        <v>83824.82</v>
      </c>
      <c r="F80" s="69"/>
      <c r="G80" s="69"/>
      <c r="H80" s="69"/>
      <c r="T80" s="11" t="s">
        <v>534</v>
      </c>
      <c r="U80" s="11" t="s">
        <v>535</v>
      </c>
      <c r="V80" s="11" t="s">
        <v>536</v>
      </c>
    </row>
    <row r="81" spans="1:22" ht="12.75" customHeight="1">
      <c r="A81" s="46" t="s">
        <v>185</v>
      </c>
      <c r="B81" s="46">
        <v>63</v>
      </c>
      <c r="C81" s="42" t="s">
        <v>124</v>
      </c>
      <c r="D81" s="63"/>
      <c r="E81" s="69">
        <v>25986.17</v>
      </c>
      <c r="F81" s="69"/>
      <c r="G81" s="69"/>
      <c r="H81" s="69"/>
      <c r="T81" s="11" t="s">
        <v>534</v>
      </c>
      <c r="U81" s="11" t="s">
        <v>535</v>
      </c>
      <c r="V81" s="11" t="s">
        <v>536</v>
      </c>
    </row>
    <row r="82" spans="1:23" ht="12.75" customHeight="1">
      <c r="A82" s="47" t="s">
        <v>94</v>
      </c>
      <c r="B82" s="47">
        <v>64</v>
      </c>
      <c r="C82" s="44" t="s">
        <v>100</v>
      </c>
      <c r="D82" s="63" t="s">
        <v>550</v>
      </c>
      <c r="E82" s="68">
        <f>SUM(E83,E84,E87,E88)</f>
        <v>551536.52</v>
      </c>
      <c r="F82" s="68"/>
      <c r="G82" s="68">
        <f>SUM(G83,G84,G87,G88)</f>
        <v>0</v>
      </c>
      <c r="H82" s="68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</row>
    <row r="83" spans="1:22" ht="12.75" customHeight="1">
      <c r="A83" s="46" t="s">
        <v>28</v>
      </c>
      <c r="B83" s="46">
        <v>65</v>
      </c>
      <c r="C83" s="41" t="s">
        <v>125</v>
      </c>
      <c r="D83" s="63"/>
      <c r="E83" s="69">
        <v>321003</v>
      </c>
      <c r="F83" s="69"/>
      <c r="G83" s="69"/>
      <c r="H83" s="69"/>
      <c r="T83" s="11" t="s">
        <v>534</v>
      </c>
      <c r="U83" s="11" t="s">
        <v>535</v>
      </c>
      <c r="V83" s="11" t="s">
        <v>536</v>
      </c>
    </row>
    <row r="84" spans="1:23" ht="12.75" customHeight="1">
      <c r="A84" s="46" t="s">
        <v>33</v>
      </c>
      <c r="B84" s="46">
        <v>66</v>
      </c>
      <c r="C84" s="41" t="s">
        <v>126</v>
      </c>
      <c r="D84" s="63"/>
      <c r="E84" s="68">
        <f>SUM(E85:E86)</f>
        <v>0</v>
      </c>
      <c r="F84" s="68"/>
      <c r="G84" s="68">
        <f>SUM(G85:G86)</f>
        <v>0</v>
      </c>
      <c r="H84" s="68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</row>
    <row r="85" spans="1:22" ht="12.75" customHeight="1">
      <c r="A85" s="46" t="s">
        <v>34</v>
      </c>
      <c r="B85" s="46">
        <v>67</v>
      </c>
      <c r="C85" s="42" t="s">
        <v>127</v>
      </c>
      <c r="D85" s="63"/>
      <c r="E85" s="69"/>
      <c r="F85" s="69"/>
      <c r="G85" s="69"/>
      <c r="H85" s="69"/>
      <c r="T85" s="11" t="s">
        <v>534</v>
      </c>
      <c r="U85" s="11" t="s">
        <v>535</v>
      </c>
      <c r="V85" s="11" t="s">
        <v>536</v>
      </c>
    </row>
    <row r="86" spans="1:22" ht="12.75" customHeight="1">
      <c r="A86" s="46" t="s">
        <v>35</v>
      </c>
      <c r="B86" s="46">
        <v>68</v>
      </c>
      <c r="C86" s="42" t="s">
        <v>128</v>
      </c>
      <c r="D86" s="63"/>
      <c r="E86" s="69"/>
      <c r="F86" s="69"/>
      <c r="G86" s="69"/>
      <c r="H86" s="69"/>
      <c r="T86" s="11" t="s">
        <v>534</v>
      </c>
      <c r="U86" s="11" t="s">
        <v>535</v>
      </c>
      <c r="V86" s="11" t="s">
        <v>536</v>
      </c>
    </row>
    <row r="87" spans="1:22" ht="12.75" customHeight="1">
      <c r="A87" s="46" t="s">
        <v>45</v>
      </c>
      <c r="B87" s="46">
        <v>69</v>
      </c>
      <c r="C87" s="41" t="s">
        <v>129</v>
      </c>
      <c r="D87" s="63"/>
      <c r="E87" s="69"/>
      <c r="F87" s="69"/>
      <c r="G87" s="69"/>
      <c r="H87" s="69"/>
      <c r="T87" s="11" t="s">
        <v>534</v>
      </c>
      <c r="U87" s="11" t="s">
        <v>535</v>
      </c>
      <c r="V87" s="11" t="s">
        <v>536</v>
      </c>
    </row>
    <row r="88" spans="1:23" ht="12.75" customHeight="1">
      <c r="A88" s="46" t="s">
        <v>46</v>
      </c>
      <c r="B88" s="46">
        <v>70</v>
      </c>
      <c r="C88" s="41" t="s">
        <v>130</v>
      </c>
      <c r="D88" s="63"/>
      <c r="E88" s="68">
        <f>SUM(E89:E90)</f>
        <v>230533.52</v>
      </c>
      <c r="F88" s="68"/>
      <c r="G88" s="68">
        <f>SUM(G89:G90)</f>
        <v>0</v>
      </c>
      <c r="H88" s="68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</row>
    <row r="89" spans="1:22" ht="12.75" customHeight="1">
      <c r="A89" s="46" t="s">
        <v>96</v>
      </c>
      <c r="B89" s="46">
        <v>71</v>
      </c>
      <c r="C89" s="42" t="s">
        <v>131</v>
      </c>
      <c r="D89" s="63"/>
      <c r="E89" s="69">
        <v>10312.12</v>
      </c>
      <c r="F89" s="69"/>
      <c r="G89" s="69"/>
      <c r="H89" s="69"/>
      <c r="T89" s="11" t="s">
        <v>534</v>
      </c>
      <c r="U89" s="11" t="s">
        <v>535</v>
      </c>
      <c r="V89" s="11" t="s">
        <v>536</v>
      </c>
    </row>
    <row r="90" spans="1:22" ht="12.75" customHeight="1">
      <c r="A90" s="46" t="s">
        <v>97</v>
      </c>
      <c r="B90" s="46">
        <v>72</v>
      </c>
      <c r="C90" s="42" t="s">
        <v>132</v>
      </c>
      <c r="D90" s="63"/>
      <c r="E90" s="69">
        <v>220221.4</v>
      </c>
      <c r="F90" s="69"/>
      <c r="G90" s="69"/>
      <c r="H90" s="69"/>
      <c r="T90" s="11" t="s">
        <v>534</v>
      </c>
      <c r="U90" s="11" t="s">
        <v>535</v>
      </c>
      <c r="V90" s="11" t="s">
        <v>536</v>
      </c>
    </row>
    <row r="91" spans="1:22" ht="12.75" customHeight="1">
      <c r="A91" s="47" t="s">
        <v>95</v>
      </c>
      <c r="B91" s="47">
        <v>73</v>
      </c>
      <c r="C91" s="44" t="s">
        <v>98</v>
      </c>
      <c r="D91" s="63"/>
      <c r="E91" s="81"/>
      <c r="F91" s="81"/>
      <c r="G91" s="81"/>
      <c r="H91" s="81"/>
      <c r="T91" s="11" t="s">
        <v>534</v>
      </c>
      <c r="U91" s="11" t="s">
        <v>535</v>
      </c>
      <c r="V91" s="11" t="s">
        <v>536</v>
      </c>
    </row>
    <row r="92" spans="1:22" ht="12.75" customHeight="1">
      <c r="A92" s="46"/>
      <c r="B92" s="46">
        <v>74</v>
      </c>
      <c r="C92" s="43"/>
      <c r="D92" s="63"/>
      <c r="E92" s="69"/>
      <c r="F92" s="69"/>
      <c r="G92" s="82"/>
      <c r="H92" s="82"/>
      <c r="T92" s="11" t="s">
        <v>534</v>
      </c>
      <c r="U92" s="11" t="s">
        <v>535</v>
      </c>
      <c r="V92" s="11" t="s">
        <v>536</v>
      </c>
    </row>
    <row r="93" spans="1:23" ht="25.5">
      <c r="A93" s="46"/>
      <c r="B93" s="46">
        <v>75</v>
      </c>
      <c r="C93" s="43" t="s">
        <v>99</v>
      </c>
      <c r="D93" s="63"/>
      <c r="E93" s="68">
        <f>SUM(E57,E62,E82,E91)</f>
        <v>4890362.52</v>
      </c>
      <c r="F93" s="68"/>
      <c r="G93" s="68">
        <f>SUM(G57,G62,G82,G91)</f>
        <v>0</v>
      </c>
      <c r="H93" s="68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</row>
    <row r="94" spans="1:22" ht="12.75" customHeight="1">
      <c r="A94" s="31"/>
      <c r="B94" s="31"/>
      <c r="C94" s="32"/>
      <c r="D94" s="33"/>
      <c r="E94" s="56"/>
      <c r="F94" s="56"/>
      <c r="G94" s="57"/>
      <c r="H94" s="57"/>
      <c r="T94" s="11" t="s">
        <v>533</v>
      </c>
      <c r="U94" s="11" t="s">
        <v>533</v>
      </c>
      <c r="V94" s="11" t="s">
        <v>533</v>
      </c>
    </row>
    <row r="95" spans="1:8" ht="12.75" customHeight="1">
      <c r="A95" s="31"/>
      <c r="B95" s="31"/>
      <c r="C95" s="32"/>
      <c r="D95" s="33"/>
      <c r="E95" s="58"/>
      <c r="F95" s="60"/>
      <c r="G95" s="65" t="s">
        <v>133</v>
      </c>
      <c r="H95" s="64" t="str">
        <f>IstaigosKodas</f>
        <v>2923</v>
      </c>
    </row>
    <row r="96" spans="1:8" ht="12.75" customHeight="1">
      <c r="A96" s="31"/>
      <c r="B96" s="31"/>
      <c r="C96" s="32"/>
      <c r="D96" s="33"/>
      <c r="E96" s="58"/>
      <c r="F96" s="58"/>
      <c r="G96" s="59"/>
      <c r="H96" s="59"/>
    </row>
    <row r="97" spans="1:8" ht="12.75" customHeight="1">
      <c r="A97" s="31"/>
      <c r="B97" s="31"/>
      <c r="C97" s="32"/>
      <c r="D97" s="33"/>
      <c r="E97" s="58"/>
      <c r="F97" s="58"/>
      <c r="G97" s="59"/>
      <c r="H97" s="59"/>
    </row>
    <row r="98" spans="1:8" ht="12.75" customHeight="1">
      <c r="A98" s="31"/>
      <c r="B98" s="31"/>
      <c r="C98" s="32"/>
      <c r="D98" s="33"/>
      <c r="E98" s="86"/>
      <c r="F98" s="86"/>
      <c r="G98" s="87"/>
      <c r="H98" s="87"/>
    </row>
    <row r="99" s="21" customFormat="1" ht="12.75" customHeight="1">
      <c r="H99" s="18"/>
    </row>
    <row r="100" spans="1:8" s="21" customFormat="1" ht="15" customHeight="1">
      <c r="A100" s="23"/>
      <c r="B100" s="23"/>
      <c r="C100" s="62" t="s">
        <v>697</v>
      </c>
      <c r="D100" s="61"/>
      <c r="E100" s="61"/>
      <c r="F100" s="84" t="str">
        <f>IstaigosVadovas</f>
        <v>Vladas Pusvaškis</v>
      </c>
      <c r="G100" s="84"/>
      <c r="H100" s="84"/>
    </row>
    <row r="101" spans="1:8" s="21" customFormat="1" ht="12.75" customHeight="1">
      <c r="A101" s="20"/>
      <c r="B101" s="20"/>
      <c r="C101" s="25" t="s">
        <v>142</v>
      </c>
      <c r="D101" s="83" t="s">
        <v>25</v>
      </c>
      <c r="E101" s="83"/>
      <c r="F101" s="83" t="s">
        <v>24</v>
      </c>
      <c r="G101" s="83"/>
      <c r="H101" s="83"/>
    </row>
    <row r="102" spans="1:8" ht="14.25" customHeight="1" hidden="1">
      <c r="A102" s="24"/>
      <c r="B102" s="24"/>
      <c r="C102" s="22"/>
      <c r="D102" s="85"/>
      <c r="E102" s="85"/>
      <c r="F102" s="84"/>
      <c r="G102" s="84"/>
      <c r="H102" s="84"/>
    </row>
    <row r="103" spans="1:8" ht="14.25" customHeight="1" hidden="1">
      <c r="A103" s="19"/>
      <c r="B103" s="19"/>
      <c r="C103" s="19"/>
      <c r="D103" s="19"/>
      <c r="E103" s="25"/>
      <c r="F103" s="83"/>
      <c r="G103" s="83"/>
      <c r="H103" s="83"/>
    </row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/>
    <row r="118" ht="14.25" customHeight="1"/>
  </sheetData>
  <sheetProtection password="EF5F" sheet="1" objects="1" scenarios="1"/>
  <mergeCells count="177">
    <mergeCell ref="G22:H22"/>
    <mergeCell ref="E46:F46"/>
    <mergeCell ref="G46:H46"/>
    <mergeCell ref="G85:H85"/>
    <mergeCell ref="G81:H81"/>
    <mergeCell ref="E70:F70"/>
    <mergeCell ref="G70:H70"/>
    <mergeCell ref="E74:F74"/>
    <mergeCell ref="G74:H74"/>
    <mergeCell ref="E71:F71"/>
    <mergeCell ref="E88:F88"/>
    <mergeCell ref="G88:H88"/>
    <mergeCell ref="E72:F72"/>
    <mergeCell ref="G72:H72"/>
    <mergeCell ref="G79:H79"/>
    <mergeCell ref="E82:F82"/>
    <mergeCell ref="G82:H82"/>
    <mergeCell ref="E80:F80"/>
    <mergeCell ref="G80:H80"/>
    <mergeCell ref="E81:F81"/>
    <mergeCell ref="E98:F98"/>
    <mergeCell ref="G98:H98"/>
    <mergeCell ref="G93:H93"/>
    <mergeCell ref="E83:F83"/>
    <mergeCell ref="G83:H83"/>
    <mergeCell ref="E84:F84"/>
    <mergeCell ref="G84:H84"/>
    <mergeCell ref="E89:F89"/>
    <mergeCell ref="G89:H89"/>
    <mergeCell ref="E85:F85"/>
    <mergeCell ref="F103:H103"/>
    <mergeCell ref="F100:H100"/>
    <mergeCell ref="F102:H102"/>
    <mergeCell ref="D102:E102"/>
    <mergeCell ref="F101:H101"/>
    <mergeCell ref="D101:E101"/>
    <mergeCell ref="E92:F92"/>
    <mergeCell ref="G92:H92"/>
    <mergeCell ref="E93:F93"/>
    <mergeCell ref="E86:F86"/>
    <mergeCell ref="G86:H86"/>
    <mergeCell ref="E87:F87"/>
    <mergeCell ref="G87:H87"/>
    <mergeCell ref="E90:F90"/>
    <mergeCell ref="G90:H90"/>
    <mergeCell ref="E91:F91"/>
    <mergeCell ref="G91:H91"/>
    <mergeCell ref="E78:F78"/>
    <mergeCell ref="G78:H78"/>
    <mergeCell ref="E75:F75"/>
    <mergeCell ref="G75:H75"/>
    <mergeCell ref="E76:F76"/>
    <mergeCell ref="G76:H76"/>
    <mergeCell ref="E77:F77"/>
    <mergeCell ref="G77:H77"/>
    <mergeCell ref="E79:F79"/>
    <mergeCell ref="G71:H71"/>
    <mergeCell ref="E73:F73"/>
    <mergeCell ref="G73:H73"/>
    <mergeCell ref="E68:F68"/>
    <mergeCell ref="E69:F69"/>
    <mergeCell ref="G68:H68"/>
    <mergeCell ref="G69:H69"/>
    <mergeCell ref="G66:H66"/>
    <mergeCell ref="E66:F66"/>
    <mergeCell ref="E67:F67"/>
    <mergeCell ref="G67:H67"/>
    <mergeCell ref="E64:F64"/>
    <mergeCell ref="G64:H64"/>
    <mergeCell ref="G65:H65"/>
    <mergeCell ref="E65:F65"/>
    <mergeCell ref="A9:H9"/>
    <mergeCell ref="E53:F53"/>
    <mergeCell ref="G53:H53"/>
    <mergeCell ref="E32:F32"/>
    <mergeCell ref="G32:H32"/>
    <mergeCell ref="E33:F33"/>
    <mergeCell ref="G33:H33"/>
    <mergeCell ref="E50:F50"/>
    <mergeCell ref="G50:H50"/>
    <mergeCell ref="E51:F51"/>
    <mergeCell ref="E52:F52"/>
    <mergeCell ref="G52:H52"/>
    <mergeCell ref="E62:F62"/>
    <mergeCell ref="G62:H62"/>
    <mergeCell ref="E60:F60"/>
    <mergeCell ref="G60:H60"/>
    <mergeCell ref="E61:F61"/>
    <mergeCell ref="E58:F58"/>
    <mergeCell ref="G58:H58"/>
    <mergeCell ref="G59:H59"/>
    <mergeCell ref="E63:F63"/>
    <mergeCell ref="G63:H63"/>
    <mergeCell ref="E30:F30"/>
    <mergeCell ref="G30:H30"/>
    <mergeCell ref="E41:F41"/>
    <mergeCell ref="G41:H41"/>
    <mergeCell ref="E31:F31"/>
    <mergeCell ref="G31:H31"/>
    <mergeCell ref="E59:F59"/>
    <mergeCell ref="E57:F57"/>
    <mergeCell ref="G54:H54"/>
    <mergeCell ref="E55:F55"/>
    <mergeCell ref="G57:H57"/>
    <mergeCell ref="E56:F56"/>
    <mergeCell ref="G56:H56"/>
    <mergeCell ref="E54:F54"/>
    <mergeCell ref="G51:H51"/>
    <mergeCell ref="G17:H17"/>
    <mergeCell ref="G18:H18"/>
    <mergeCell ref="G19:H19"/>
    <mergeCell ref="E21:F21"/>
    <mergeCell ref="G20:H20"/>
    <mergeCell ref="E20:F20"/>
    <mergeCell ref="G48:H48"/>
    <mergeCell ref="G25:H25"/>
    <mergeCell ref="E44:F44"/>
    <mergeCell ref="G44:H44"/>
    <mergeCell ref="E45:F45"/>
    <mergeCell ref="G45:H45"/>
    <mergeCell ref="E47:F47"/>
    <mergeCell ref="G47:H47"/>
    <mergeCell ref="E29:F29"/>
    <mergeCell ref="G29:H29"/>
    <mergeCell ref="E43:F43"/>
    <mergeCell ref="E39:F39"/>
    <mergeCell ref="G39:H39"/>
    <mergeCell ref="G21:H21"/>
    <mergeCell ref="G23:H23"/>
    <mergeCell ref="G24:H24"/>
    <mergeCell ref="G55:H55"/>
    <mergeCell ref="E49:F49"/>
    <mergeCell ref="G49:H49"/>
    <mergeCell ref="E48:F48"/>
    <mergeCell ref="E26:F26"/>
    <mergeCell ref="E28:F28"/>
    <mergeCell ref="G28:H28"/>
    <mergeCell ref="G61:H61"/>
    <mergeCell ref="E16:F16"/>
    <mergeCell ref="E18:F18"/>
    <mergeCell ref="E19:F19"/>
    <mergeCell ref="E1:H1"/>
    <mergeCell ref="E2:H2"/>
    <mergeCell ref="G14:H14"/>
    <mergeCell ref="E14:F14"/>
    <mergeCell ref="G15:H15"/>
    <mergeCell ref="G16:H16"/>
    <mergeCell ref="E34:F34"/>
    <mergeCell ref="G34:H34"/>
    <mergeCell ref="E35:F35"/>
    <mergeCell ref="G35:H35"/>
    <mergeCell ref="E15:F15"/>
    <mergeCell ref="E23:F23"/>
    <mergeCell ref="E24:F24"/>
    <mergeCell ref="E25:F25"/>
    <mergeCell ref="E17:F17"/>
    <mergeCell ref="E22:F22"/>
    <mergeCell ref="E40:F40"/>
    <mergeCell ref="G40:H40"/>
    <mergeCell ref="G43:H43"/>
    <mergeCell ref="A3:H3"/>
    <mergeCell ref="E42:F42"/>
    <mergeCell ref="G42:H42"/>
    <mergeCell ref="A10:C10"/>
    <mergeCell ref="E37:F37"/>
    <mergeCell ref="E38:F38"/>
    <mergeCell ref="G37:H37"/>
    <mergeCell ref="G38:H38"/>
    <mergeCell ref="E36:F36"/>
    <mergeCell ref="G36:H36"/>
    <mergeCell ref="A4:H4"/>
    <mergeCell ref="A5:H5"/>
    <mergeCell ref="A6:H6"/>
    <mergeCell ref="A7:H7"/>
    <mergeCell ref="G26:H26"/>
    <mergeCell ref="G27:H27"/>
    <mergeCell ref="E27:F27"/>
  </mergeCells>
  <conditionalFormatting sqref="C11">
    <cfRule type="cellIs" priority="3" dxfId="0" operator="equal" stopIfTrue="1">
      <formula>""</formula>
    </cfRule>
  </conditionalFormatting>
  <printOptions horizontalCentered="1"/>
  <pageMargins left="0.9448818897637796" right="0.2755905511811024" top="0.4330708661417323" bottom="0.3937007874015748" header="0.2755905511811024" footer="0.2755905511811024"/>
  <pageSetup fitToHeight="2" horizontalDpi="600" verticalDpi="600" orientation="portrait" paperSize="9" scale="91" r:id="rId2"/>
  <headerFooter alignWithMargins="0">
    <oddHeader>&amp;C&amp;P&amp;RCRC kodas: FE596161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12" customWidth="1"/>
    <col min="2" max="2" width="84.66015625" style="12" customWidth="1"/>
    <col min="3" max="3" width="53.66015625" style="12" customWidth="1"/>
    <col min="4" max="16384" width="9.33203125" style="12" customWidth="1"/>
  </cols>
  <sheetData>
    <row r="1" ht="2.25" customHeight="1"/>
    <row r="2" ht="12.75">
      <c r="B2" s="13"/>
    </row>
    <row r="3" ht="40.5" customHeight="1">
      <c r="B3" s="14" t="s">
        <v>14</v>
      </c>
    </row>
    <row r="4" ht="12.75" customHeight="1">
      <c r="B4" s="15" t="s">
        <v>16</v>
      </c>
    </row>
    <row r="5" ht="12.75" customHeight="1">
      <c r="B5" s="15" t="s">
        <v>17</v>
      </c>
    </row>
    <row r="6" ht="12.75" customHeight="1">
      <c r="B6" s="15" t="s">
        <v>18</v>
      </c>
    </row>
    <row r="7" ht="12.75">
      <c r="B7" s="16"/>
    </row>
    <row r="8" ht="18">
      <c r="B8" s="14" t="s">
        <v>15</v>
      </c>
    </row>
    <row r="9" ht="12.75">
      <c r="B9" s="15" t="s">
        <v>19</v>
      </c>
    </row>
    <row r="10" ht="12.75">
      <c r="B10" s="15" t="s">
        <v>20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17" t="s">
        <v>698</v>
      </c>
    </row>
    <row r="2" spans="1:3" ht="10.5">
      <c r="A2" t="s">
        <v>181</v>
      </c>
      <c r="B2" t="s">
        <v>21</v>
      </c>
      <c r="C2" t="s">
        <v>22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551</v>
      </c>
    </row>
    <row r="3" spans="1:2" ht="16.5" customHeight="1">
      <c r="A3" s="2" t="s">
        <v>6</v>
      </c>
      <c r="B3" s="1" t="s">
        <v>552</v>
      </c>
    </row>
    <row r="4" spans="1:2" ht="16.5" customHeight="1">
      <c r="A4" s="2" t="s">
        <v>1</v>
      </c>
      <c r="B4" s="1" t="s">
        <v>553</v>
      </c>
    </row>
    <row r="5" spans="1:2" ht="16.5" customHeight="1">
      <c r="A5" s="2" t="s">
        <v>2</v>
      </c>
      <c r="B5" s="1" t="s">
        <v>554</v>
      </c>
    </row>
    <row r="6" spans="1:2" ht="16.5" customHeight="1">
      <c r="A6" s="2" t="s">
        <v>7</v>
      </c>
      <c r="B6" s="1" t="s">
        <v>168</v>
      </c>
    </row>
    <row r="7" spans="1:2" ht="16.5" customHeight="1">
      <c r="A7" s="2" t="s">
        <v>8</v>
      </c>
      <c r="B7" s="1" t="s">
        <v>555</v>
      </c>
    </row>
    <row r="8" spans="1:2" ht="16.5" customHeight="1">
      <c r="A8" s="2" t="s">
        <v>9</v>
      </c>
      <c r="B8" s="1" t="s">
        <v>556</v>
      </c>
    </row>
    <row r="9" spans="1:2" ht="16.5" customHeight="1">
      <c r="A9" s="2" t="s">
        <v>10</v>
      </c>
      <c r="B9" s="1" t="s">
        <v>557</v>
      </c>
    </row>
    <row r="10" spans="1:2" ht="16.5" customHeight="1">
      <c r="A10" s="2" t="s">
        <v>558</v>
      </c>
      <c r="B10" s="4" t="s">
        <v>559</v>
      </c>
    </row>
    <row r="11" spans="1:2" ht="16.5" customHeight="1">
      <c r="A11" s="2" t="s">
        <v>12</v>
      </c>
      <c r="B11" s="4" t="s">
        <v>560</v>
      </c>
    </row>
    <row r="12" spans="1:2" ht="16.5" customHeight="1">
      <c r="A12" s="2" t="s">
        <v>13</v>
      </c>
      <c r="B12" s="4" t="s">
        <v>561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562</v>
      </c>
      <c r="B1" s="1" t="s">
        <v>563</v>
      </c>
    </row>
    <row r="2" spans="1:2" ht="10.5">
      <c r="A2" s="1" t="s">
        <v>564</v>
      </c>
      <c r="B2" s="1" t="s">
        <v>565</v>
      </c>
    </row>
    <row r="3" spans="1:2" ht="10.5">
      <c r="A3" s="1" t="s">
        <v>566</v>
      </c>
      <c r="B3" s="1" t="s">
        <v>567</v>
      </c>
    </row>
    <row r="4" spans="1:2" ht="10.5">
      <c r="A4" s="1" t="s">
        <v>568</v>
      </c>
      <c r="B4" s="1" t="s">
        <v>569</v>
      </c>
    </row>
    <row r="5" spans="1:2" ht="10.5">
      <c r="A5" s="1" t="s">
        <v>570</v>
      </c>
      <c r="B5" s="1" t="s">
        <v>571</v>
      </c>
    </row>
    <row r="6" spans="1:2" ht="10.5">
      <c r="A6" s="1" t="s">
        <v>572</v>
      </c>
      <c r="B6" s="1" t="s">
        <v>573</v>
      </c>
    </row>
    <row r="7" spans="1:2" ht="10.5">
      <c r="A7" s="1" t="s">
        <v>574</v>
      </c>
      <c r="B7" s="1" t="s">
        <v>575</v>
      </c>
    </row>
    <row r="8" spans="1:2" ht="10.5">
      <c r="A8" s="1" t="s">
        <v>576</v>
      </c>
      <c r="B8" s="1" t="s">
        <v>577</v>
      </c>
    </row>
    <row r="9" spans="1:2" ht="10.5">
      <c r="A9" s="1" t="s">
        <v>578</v>
      </c>
      <c r="B9" s="1" t="s">
        <v>579</v>
      </c>
    </row>
    <row r="10" spans="1:2" ht="10.5">
      <c r="A10" s="1" t="s">
        <v>580</v>
      </c>
      <c r="B10" s="1" t="s">
        <v>581</v>
      </c>
    </row>
    <row r="11" spans="1:2" ht="10.5">
      <c r="A11" s="1" t="s">
        <v>582</v>
      </c>
      <c r="B11" s="1" t="s">
        <v>583</v>
      </c>
    </row>
    <row r="12" spans="1:2" ht="10.5">
      <c r="A12" s="1" t="s">
        <v>584</v>
      </c>
      <c r="B12" s="1" t="s">
        <v>585</v>
      </c>
    </row>
    <row r="13" spans="1:2" ht="10.5">
      <c r="A13" s="1" t="s">
        <v>586</v>
      </c>
      <c r="B13" s="1" t="s">
        <v>587</v>
      </c>
    </row>
    <row r="14" spans="1:2" ht="10.5">
      <c r="A14" s="1" t="s">
        <v>588</v>
      </c>
      <c r="B14" s="1" t="s">
        <v>589</v>
      </c>
    </row>
    <row r="15" spans="1:2" ht="10.5">
      <c r="A15" s="1" t="s">
        <v>590</v>
      </c>
      <c r="B15" s="1" t="s">
        <v>591</v>
      </c>
    </row>
    <row r="16" spans="1:2" ht="10.5">
      <c r="A16" s="1" t="s">
        <v>592</v>
      </c>
      <c r="B16" s="1" t="s">
        <v>593</v>
      </c>
    </row>
    <row r="17" spans="1:2" ht="10.5">
      <c r="A17" s="1" t="s">
        <v>594</v>
      </c>
      <c r="B17" s="1" t="s">
        <v>595</v>
      </c>
    </row>
    <row r="18" spans="1:2" ht="10.5">
      <c r="A18" s="1" t="s">
        <v>596</v>
      </c>
      <c r="B18" s="1" t="s">
        <v>597</v>
      </c>
    </row>
    <row r="19" spans="1:2" ht="10.5">
      <c r="A19" s="1" t="s">
        <v>598</v>
      </c>
      <c r="B19" s="1" t="s">
        <v>599</v>
      </c>
    </row>
    <row r="20" spans="1:2" ht="10.5">
      <c r="A20" s="1" t="s">
        <v>600</v>
      </c>
      <c r="B20" s="1" t="s">
        <v>600</v>
      </c>
    </row>
    <row r="21" spans="1:2" ht="10.5">
      <c r="A21" s="1" t="s">
        <v>537</v>
      </c>
      <c r="B21" s="1" t="s">
        <v>537</v>
      </c>
    </row>
    <row r="22" spans="1:2" ht="10.5">
      <c r="A22" s="1" t="s">
        <v>537</v>
      </c>
      <c r="B22" s="1" t="s">
        <v>537</v>
      </c>
    </row>
    <row r="23" spans="1:2" ht="10.5">
      <c r="A23" s="1" t="s">
        <v>537</v>
      </c>
      <c r="B23" s="1" t="s">
        <v>537</v>
      </c>
    </row>
    <row r="24" spans="1:2" ht="10.5">
      <c r="A24" s="1" t="s">
        <v>537</v>
      </c>
      <c r="B24" s="1" t="s">
        <v>537</v>
      </c>
    </row>
    <row r="25" spans="1:2" ht="10.5">
      <c r="A25" s="1" t="s">
        <v>537</v>
      </c>
      <c r="B25" s="1" t="s">
        <v>537</v>
      </c>
    </row>
    <row r="26" spans="1:2" ht="10.5">
      <c r="A26" s="1" t="s">
        <v>537</v>
      </c>
      <c r="B26" s="1" t="s">
        <v>537</v>
      </c>
    </row>
    <row r="27" spans="1:2" ht="10.5">
      <c r="A27" s="1" t="s">
        <v>537</v>
      </c>
      <c r="B27" s="1" t="s">
        <v>537</v>
      </c>
    </row>
    <row r="28" spans="1:2" ht="10.5">
      <c r="A28" s="1" t="s">
        <v>537</v>
      </c>
      <c r="B28" s="1" t="s">
        <v>537</v>
      </c>
    </row>
    <row r="29" spans="1:2" ht="10.5">
      <c r="A29" s="1" t="s">
        <v>537</v>
      </c>
      <c r="B29" s="1" t="s">
        <v>537</v>
      </c>
    </row>
    <row r="30" spans="1:2" ht="10.5">
      <c r="A30" s="1" t="s">
        <v>537</v>
      </c>
      <c r="B30" s="1" t="s">
        <v>537</v>
      </c>
    </row>
    <row r="31" spans="1:2" ht="10.5">
      <c r="A31" s="1" t="s">
        <v>537</v>
      </c>
      <c r="B31" s="1" t="s">
        <v>537</v>
      </c>
    </row>
    <row r="32" spans="1:2" ht="10.5">
      <c r="A32" s="1" t="s">
        <v>537</v>
      </c>
      <c r="B32" s="1" t="s">
        <v>537</v>
      </c>
    </row>
    <row r="33" spans="1:2" ht="10.5">
      <c r="A33" s="1" t="s">
        <v>537</v>
      </c>
      <c r="B33" s="1" t="s">
        <v>537</v>
      </c>
    </row>
    <row r="34" spans="1:2" ht="10.5">
      <c r="A34" s="1" t="s">
        <v>537</v>
      </c>
      <c r="B34" s="1" t="s">
        <v>537</v>
      </c>
    </row>
    <row r="35" spans="1:2" ht="10.5">
      <c r="A35" s="1" t="s">
        <v>537</v>
      </c>
      <c r="B35" s="1" t="s">
        <v>537</v>
      </c>
    </row>
    <row r="36" spans="1:2" ht="10.5">
      <c r="A36" s="1" t="s">
        <v>537</v>
      </c>
      <c r="B36" s="1" t="s">
        <v>537</v>
      </c>
    </row>
    <row r="37" spans="1:2" ht="10.5">
      <c r="A37" s="1" t="s">
        <v>537</v>
      </c>
      <c r="B37" s="1" t="s">
        <v>537</v>
      </c>
    </row>
    <row r="38" spans="1:2" ht="10.5">
      <c r="A38" s="1" t="s">
        <v>537</v>
      </c>
      <c r="B38" s="1" t="s">
        <v>537</v>
      </c>
    </row>
    <row r="39" spans="1:2" ht="10.5">
      <c r="A39" s="1" t="s">
        <v>537</v>
      </c>
      <c r="B39" s="1" t="s">
        <v>537</v>
      </c>
    </row>
    <row r="40" spans="1:2" ht="10.5">
      <c r="A40" s="1" t="s">
        <v>537</v>
      </c>
      <c r="B40" s="1" t="s">
        <v>537</v>
      </c>
    </row>
    <row r="41" spans="1:2" ht="10.5">
      <c r="A41" s="1" t="s">
        <v>537</v>
      </c>
      <c r="B41" s="1" t="s">
        <v>537</v>
      </c>
    </row>
    <row r="42" spans="1:2" ht="10.5">
      <c r="A42" s="1" t="s">
        <v>537</v>
      </c>
      <c r="B42" s="1" t="s">
        <v>537</v>
      </c>
    </row>
    <row r="43" spans="1:2" ht="10.5">
      <c r="A43" s="1" t="s">
        <v>537</v>
      </c>
      <c r="B43" s="1" t="s">
        <v>537</v>
      </c>
    </row>
    <row r="44" spans="1:2" ht="10.5">
      <c r="A44" s="1" t="s">
        <v>537</v>
      </c>
      <c r="B44" s="1" t="s">
        <v>537</v>
      </c>
    </row>
    <row r="45" spans="1:2" ht="10.5">
      <c r="A45" s="1" t="s">
        <v>537</v>
      </c>
      <c r="B45" s="1" t="s">
        <v>537</v>
      </c>
    </row>
    <row r="46" spans="1:2" ht="10.5">
      <c r="A46" s="1" t="s">
        <v>537</v>
      </c>
      <c r="B46" s="1" t="s">
        <v>537</v>
      </c>
    </row>
    <row r="47" spans="1:2" ht="10.5">
      <c r="A47" s="1" t="s">
        <v>537</v>
      </c>
      <c r="B47" s="1" t="s">
        <v>537</v>
      </c>
    </row>
    <row r="48" spans="1:2" ht="10.5">
      <c r="A48" s="1" t="s">
        <v>537</v>
      </c>
      <c r="B48" s="1" t="s">
        <v>537</v>
      </c>
    </row>
    <row r="49" spans="1:2" ht="10.5">
      <c r="A49" s="1" t="s">
        <v>537</v>
      </c>
      <c r="B49" s="1" t="s">
        <v>537</v>
      </c>
    </row>
    <row r="50" spans="1:2" ht="10.5">
      <c r="A50" s="1" t="s">
        <v>537</v>
      </c>
      <c r="B50" s="1" t="s">
        <v>537</v>
      </c>
    </row>
    <row r="51" spans="1:2" ht="10.5">
      <c r="A51" s="1" t="s">
        <v>537</v>
      </c>
      <c r="B51" s="1" t="s">
        <v>537</v>
      </c>
    </row>
    <row r="52" spans="1:2" ht="10.5">
      <c r="A52" s="1" t="s">
        <v>537</v>
      </c>
      <c r="B52" s="1" t="s">
        <v>537</v>
      </c>
    </row>
    <row r="53" spans="1:2" ht="10.5">
      <c r="A53" s="1" t="s">
        <v>537</v>
      </c>
      <c r="B53" s="1" t="s">
        <v>537</v>
      </c>
    </row>
    <row r="54" spans="1:2" ht="10.5">
      <c r="A54" s="1" t="s">
        <v>537</v>
      </c>
      <c r="B54" s="1" t="s">
        <v>537</v>
      </c>
    </row>
    <row r="55" spans="1:2" ht="10.5">
      <c r="A55" s="1" t="s">
        <v>537</v>
      </c>
      <c r="B55" s="1" t="s">
        <v>537</v>
      </c>
    </row>
    <row r="56" spans="1:2" ht="10.5">
      <c r="A56" s="1" t="s">
        <v>537</v>
      </c>
      <c r="B56" s="1" t="s">
        <v>537</v>
      </c>
    </row>
    <row r="57" spans="1:2" ht="10.5">
      <c r="A57" s="1" t="s">
        <v>537</v>
      </c>
      <c r="B57" s="1" t="s">
        <v>537</v>
      </c>
    </row>
    <row r="58" spans="1:2" ht="10.5">
      <c r="A58" s="1" t="s">
        <v>537</v>
      </c>
      <c r="B58" s="1" t="s">
        <v>537</v>
      </c>
    </row>
    <row r="59" spans="1:2" ht="10.5">
      <c r="A59" s="1" t="s">
        <v>537</v>
      </c>
      <c r="B59" s="1" t="s">
        <v>537</v>
      </c>
    </row>
    <row r="60" spans="1:2" ht="10.5">
      <c r="A60" s="1" t="s">
        <v>537</v>
      </c>
      <c r="B60" s="1" t="s">
        <v>537</v>
      </c>
    </row>
    <row r="61" spans="1:2" ht="10.5">
      <c r="A61" s="1" t="s">
        <v>537</v>
      </c>
      <c r="B61" s="1" t="s">
        <v>537</v>
      </c>
    </row>
    <row r="62" spans="1:2" ht="10.5">
      <c r="A62" s="1" t="s">
        <v>537</v>
      </c>
      <c r="B62" s="1" t="s">
        <v>537</v>
      </c>
    </row>
    <row r="63" spans="1:2" ht="10.5">
      <c r="A63" s="1" t="s">
        <v>537</v>
      </c>
      <c r="B63" s="1" t="s">
        <v>537</v>
      </c>
    </row>
    <row r="64" spans="1:2" ht="10.5">
      <c r="A64" s="1" t="s">
        <v>537</v>
      </c>
      <c r="B64" s="1" t="s">
        <v>537</v>
      </c>
    </row>
    <row r="65" spans="1:2" ht="10.5">
      <c r="A65" s="1" t="s">
        <v>537</v>
      </c>
      <c r="B65" s="1" t="s">
        <v>537</v>
      </c>
    </row>
    <row r="66" spans="1:2" ht="10.5">
      <c r="A66" s="1" t="s">
        <v>537</v>
      </c>
      <c r="B66" s="1" t="s">
        <v>537</v>
      </c>
    </row>
    <row r="67" spans="1:2" ht="10.5">
      <c r="A67" s="1" t="s">
        <v>537</v>
      </c>
      <c r="B67" s="1" t="s">
        <v>537</v>
      </c>
    </row>
    <row r="68" spans="1:2" ht="10.5">
      <c r="A68" s="1" t="s">
        <v>537</v>
      </c>
      <c r="B68" s="1" t="s">
        <v>537</v>
      </c>
    </row>
    <row r="69" spans="1:2" ht="10.5">
      <c r="A69" s="1" t="s">
        <v>537</v>
      </c>
      <c r="B69" s="1" t="s">
        <v>537</v>
      </c>
    </row>
    <row r="70" spans="1:2" ht="10.5">
      <c r="A70" s="1" t="s">
        <v>537</v>
      </c>
      <c r="B70" s="1" t="s">
        <v>537</v>
      </c>
    </row>
    <row r="71" spans="1:2" ht="10.5">
      <c r="A71" s="1" t="s">
        <v>537</v>
      </c>
      <c r="B71" s="1" t="s">
        <v>537</v>
      </c>
    </row>
    <row r="72" spans="1:2" ht="10.5">
      <c r="A72" s="1" t="s">
        <v>537</v>
      </c>
      <c r="B72" s="1" t="s">
        <v>537</v>
      </c>
    </row>
    <row r="73" spans="1:2" ht="10.5">
      <c r="A73" s="1" t="s">
        <v>537</v>
      </c>
      <c r="B73" s="1" t="s">
        <v>537</v>
      </c>
    </row>
    <row r="74" spans="1:2" ht="10.5">
      <c r="A74" s="1" t="s">
        <v>537</v>
      </c>
      <c r="B74" s="1" t="s">
        <v>537</v>
      </c>
    </row>
    <row r="75" spans="1:2" ht="10.5">
      <c r="A75" s="1" t="s">
        <v>537</v>
      </c>
      <c r="B75" s="1" t="s">
        <v>537</v>
      </c>
    </row>
    <row r="76" spans="1:2" ht="10.5">
      <c r="A76" s="1" t="s">
        <v>537</v>
      </c>
      <c r="B76" s="1" t="s">
        <v>537</v>
      </c>
    </row>
    <row r="77" spans="1:2" ht="10.5">
      <c r="A77" s="1" t="s">
        <v>537</v>
      </c>
      <c r="B77" s="1" t="s">
        <v>537</v>
      </c>
    </row>
    <row r="78" spans="1:2" ht="10.5">
      <c r="A78" s="1" t="s">
        <v>537</v>
      </c>
      <c r="B78" s="1" t="s">
        <v>537</v>
      </c>
    </row>
    <row r="79" spans="1:2" ht="10.5">
      <c r="A79" s="1" t="s">
        <v>537</v>
      </c>
      <c r="B79" s="1" t="s">
        <v>537</v>
      </c>
    </row>
    <row r="80" spans="1:2" ht="10.5">
      <c r="A80" s="1" t="s">
        <v>537</v>
      </c>
      <c r="B80" s="1" t="s">
        <v>537</v>
      </c>
    </row>
    <row r="81" spans="1:2" ht="10.5">
      <c r="A81" s="1" t="s">
        <v>537</v>
      </c>
      <c r="B81" s="1" t="s">
        <v>537</v>
      </c>
    </row>
    <row r="82" spans="1:2" ht="10.5">
      <c r="A82" s="1" t="s">
        <v>537</v>
      </c>
      <c r="B82" s="1" t="s">
        <v>537</v>
      </c>
    </row>
    <row r="83" spans="1:2" ht="10.5">
      <c r="A83" s="1" t="s">
        <v>537</v>
      </c>
      <c r="B83" s="1" t="s">
        <v>537</v>
      </c>
    </row>
    <row r="84" spans="1:2" ht="10.5">
      <c r="A84" s="1" t="s">
        <v>537</v>
      </c>
      <c r="B84" s="1" t="s">
        <v>537</v>
      </c>
    </row>
    <row r="85" spans="1:2" ht="10.5">
      <c r="A85" s="1" t="s">
        <v>537</v>
      </c>
      <c r="B85" s="1" t="s">
        <v>537</v>
      </c>
    </row>
    <row r="86" spans="1:2" ht="10.5">
      <c r="A86" s="1" t="s">
        <v>537</v>
      </c>
      <c r="B86" s="1" t="s">
        <v>537</v>
      </c>
    </row>
    <row r="87" spans="1:2" ht="10.5">
      <c r="A87" s="1" t="s">
        <v>537</v>
      </c>
      <c r="B87" s="1" t="s">
        <v>537</v>
      </c>
    </row>
    <row r="88" spans="1:2" ht="10.5">
      <c r="A88" s="1" t="s">
        <v>537</v>
      </c>
      <c r="B88" s="1" t="s">
        <v>537</v>
      </c>
    </row>
    <row r="89" spans="1:2" ht="10.5">
      <c r="A89" s="1" t="s">
        <v>537</v>
      </c>
      <c r="B89" s="1" t="s">
        <v>537</v>
      </c>
    </row>
    <row r="90" spans="1:2" ht="10.5">
      <c r="A90" s="1" t="s">
        <v>537</v>
      </c>
      <c r="B90" s="1" t="s">
        <v>537</v>
      </c>
    </row>
    <row r="91" spans="1:2" ht="10.5">
      <c r="A91" s="1" t="s">
        <v>537</v>
      </c>
      <c r="B91" s="1" t="s">
        <v>537</v>
      </c>
    </row>
    <row r="92" spans="1:2" ht="10.5">
      <c r="A92" s="1" t="s">
        <v>537</v>
      </c>
      <c r="B92" s="1" t="s">
        <v>537</v>
      </c>
    </row>
    <row r="93" spans="1:2" ht="10.5">
      <c r="A93" s="1" t="s">
        <v>537</v>
      </c>
      <c r="B93" s="1" t="s">
        <v>537</v>
      </c>
    </row>
    <row r="94" spans="1:2" ht="10.5">
      <c r="A94" s="1" t="s">
        <v>537</v>
      </c>
      <c r="B94" s="1" t="s">
        <v>537</v>
      </c>
    </row>
    <row r="95" spans="1:2" ht="10.5">
      <c r="A95" s="1" t="s">
        <v>537</v>
      </c>
      <c r="B95" s="1" t="s">
        <v>537</v>
      </c>
    </row>
    <row r="96" spans="1:2" ht="10.5">
      <c r="A96" s="1" t="s">
        <v>537</v>
      </c>
      <c r="B96" s="1" t="s">
        <v>537</v>
      </c>
    </row>
    <row r="97" spans="1:2" ht="10.5">
      <c r="A97" s="1" t="s">
        <v>537</v>
      </c>
      <c r="B97" s="1" t="s">
        <v>537</v>
      </c>
    </row>
    <row r="98" spans="1:2" ht="10.5">
      <c r="A98" s="1" t="s">
        <v>537</v>
      </c>
      <c r="B98" s="1" t="s">
        <v>537</v>
      </c>
    </row>
    <row r="99" spans="1:2" ht="10.5">
      <c r="A99" s="1" t="s">
        <v>537</v>
      </c>
      <c r="B99" s="1" t="s">
        <v>537</v>
      </c>
    </row>
    <row r="100" spans="1:2" ht="10.5">
      <c r="A100" s="1" t="s">
        <v>537</v>
      </c>
      <c r="B100" s="1" t="s">
        <v>537</v>
      </c>
    </row>
    <row r="101" spans="1:2" ht="10.5">
      <c r="A101" s="1" t="s">
        <v>537</v>
      </c>
      <c r="B101" s="1" t="s">
        <v>537</v>
      </c>
    </row>
    <row r="102" spans="1:2" ht="10.5">
      <c r="A102" s="1" t="s">
        <v>537</v>
      </c>
      <c r="B102" s="1" t="s">
        <v>537</v>
      </c>
    </row>
    <row r="103" spans="1:2" ht="10.5">
      <c r="A103" s="1" t="s">
        <v>537</v>
      </c>
      <c r="B103" s="1" t="s">
        <v>537</v>
      </c>
    </row>
    <row r="104" spans="1:2" ht="10.5">
      <c r="A104" s="1" t="s">
        <v>537</v>
      </c>
      <c r="B104" s="1" t="s">
        <v>537</v>
      </c>
    </row>
    <row r="105" spans="1:2" ht="10.5">
      <c r="A105" s="1" t="s">
        <v>537</v>
      </c>
      <c r="B105" s="1" t="s">
        <v>537</v>
      </c>
    </row>
    <row r="106" spans="1:2" ht="10.5">
      <c r="A106" s="1" t="s">
        <v>537</v>
      </c>
      <c r="B106" s="1" t="s">
        <v>537</v>
      </c>
    </row>
    <row r="107" spans="1:2" ht="10.5">
      <c r="A107" s="1" t="s">
        <v>537</v>
      </c>
      <c r="B107" s="1" t="s">
        <v>537</v>
      </c>
    </row>
    <row r="108" spans="1:2" ht="10.5">
      <c r="A108" s="1" t="s">
        <v>537</v>
      </c>
      <c r="B108" s="1" t="s">
        <v>537</v>
      </c>
    </row>
    <row r="109" spans="1:2" ht="10.5">
      <c r="A109" s="1" t="s">
        <v>537</v>
      </c>
      <c r="B109" s="1" t="s">
        <v>537</v>
      </c>
    </row>
    <row r="110" spans="1:2" ht="10.5">
      <c r="A110" s="1" t="s">
        <v>537</v>
      </c>
      <c r="B110" s="1" t="s">
        <v>537</v>
      </c>
    </row>
    <row r="111" spans="1:2" ht="10.5">
      <c r="A111" s="1" t="s">
        <v>537</v>
      </c>
      <c r="B111" s="1" t="s">
        <v>537</v>
      </c>
    </row>
    <row r="112" spans="1:2" ht="10.5">
      <c r="A112" s="1" t="s">
        <v>537</v>
      </c>
      <c r="B112" s="1" t="s">
        <v>537</v>
      </c>
    </row>
    <row r="113" spans="1:2" ht="10.5">
      <c r="A113" s="1" t="s">
        <v>537</v>
      </c>
      <c r="B113" s="1" t="s">
        <v>537</v>
      </c>
    </row>
    <row r="114" spans="1:2" ht="10.5">
      <c r="A114" s="1" t="s">
        <v>537</v>
      </c>
      <c r="B114" s="1" t="s">
        <v>537</v>
      </c>
    </row>
    <row r="115" spans="1:2" ht="10.5">
      <c r="A115" s="1" t="s">
        <v>537</v>
      </c>
      <c r="B115" s="1" t="s">
        <v>537</v>
      </c>
    </row>
    <row r="116" spans="1:2" ht="10.5">
      <c r="A116" s="1" t="s">
        <v>537</v>
      </c>
      <c r="B116" s="1" t="s">
        <v>537</v>
      </c>
    </row>
    <row r="117" spans="1:2" ht="10.5">
      <c r="A117" s="1" t="s">
        <v>537</v>
      </c>
      <c r="B117" s="1" t="s">
        <v>537</v>
      </c>
    </row>
    <row r="118" spans="1:2" ht="10.5">
      <c r="A118" s="1" t="s">
        <v>537</v>
      </c>
      <c r="B118" s="1" t="s">
        <v>537</v>
      </c>
    </row>
    <row r="119" spans="1:2" ht="10.5">
      <c r="A119" s="1" t="s">
        <v>537</v>
      </c>
      <c r="B119" s="1" t="s">
        <v>537</v>
      </c>
    </row>
    <row r="120" spans="1:2" ht="10.5">
      <c r="A120" s="1" t="s">
        <v>537</v>
      </c>
      <c r="B120" s="1" t="s">
        <v>537</v>
      </c>
    </row>
    <row r="121" spans="1:2" ht="10.5">
      <c r="A121" s="1" t="s">
        <v>537</v>
      </c>
      <c r="B121" s="1" t="s">
        <v>537</v>
      </c>
    </row>
    <row r="122" spans="1:2" ht="10.5">
      <c r="A122" s="1" t="s">
        <v>537</v>
      </c>
      <c r="B122" s="1" t="s">
        <v>537</v>
      </c>
    </row>
    <row r="123" spans="1:2" ht="10.5">
      <c r="A123" s="1" t="s">
        <v>537</v>
      </c>
      <c r="B123" s="1" t="s">
        <v>537</v>
      </c>
    </row>
    <row r="124" spans="1:2" ht="10.5">
      <c r="A124" s="1" t="s">
        <v>537</v>
      </c>
      <c r="B124" s="1" t="s">
        <v>537</v>
      </c>
    </row>
    <row r="125" spans="1:2" ht="10.5">
      <c r="A125" s="1" t="s">
        <v>537</v>
      </c>
      <c r="B125" s="1" t="s">
        <v>537</v>
      </c>
    </row>
    <row r="126" spans="1:2" ht="10.5">
      <c r="A126" s="1" t="s">
        <v>537</v>
      </c>
      <c r="B126" s="1" t="s">
        <v>537</v>
      </c>
    </row>
    <row r="127" spans="1:2" ht="10.5">
      <c r="A127" s="1" t="s">
        <v>537</v>
      </c>
      <c r="B127" s="1" t="s">
        <v>537</v>
      </c>
    </row>
    <row r="128" spans="1:2" ht="10.5">
      <c r="A128" s="1" t="s">
        <v>537</v>
      </c>
      <c r="B128" s="1" t="s">
        <v>537</v>
      </c>
    </row>
    <row r="129" spans="1:2" ht="10.5">
      <c r="A129" s="1" t="s">
        <v>537</v>
      </c>
      <c r="B129" s="1" t="s">
        <v>537</v>
      </c>
    </row>
    <row r="130" spans="1:2" ht="10.5">
      <c r="A130" s="1" t="s">
        <v>537</v>
      </c>
      <c r="B130" s="1" t="s">
        <v>537</v>
      </c>
    </row>
    <row r="131" spans="1:2" ht="10.5">
      <c r="A131" s="1" t="s">
        <v>537</v>
      </c>
      <c r="B131" s="1" t="s">
        <v>537</v>
      </c>
    </row>
    <row r="132" spans="1:2" ht="10.5">
      <c r="A132" s="1" t="s">
        <v>537</v>
      </c>
      <c r="B132" s="1" t="s">
        <v>537</v>
      </c>
    </row>
    <row r="133" spans="1:2" ht="10.5">
      <c r="A133" s="1" t="s">
        <v>537</v>
      </c>
      <c r="B133" s="1" t="s">
        <v>537</v>
      </c>
    </row>
    <row r="134" spans="1:2" ht="10.5">
      <c r="A134" s="1" t="s">
        <v>537</v>
      </c>
      <c r="B134" s="1" t="s">
        <v>537</v>
      </c>
    </row>
    <row r="135" spans="1:2" ht="10.5">
      <c r="A135" s="1" t="s">
        <v>537</v>
      </c>
      <c r="B135" s="1" t="s">
        <v>537</v>
      </c>
    </row>
    <row r="136" spans="1:2" ht="10.5">
      <c r="A136" s="1" t="s">
        <v>537</v>
      </c>
      <c r="B136" s="1" t="s">
        <v>537</v>
      </c>
    </row>
    <row r="137" spans="1:2" ht="10.5">
      <c r="A137" s="1" t="s">
        <v>537</v>
      </c>
      <c r="B137" s="1" t="s">
        <v>537</v>
      </c>
    </row>
    <row r="138" spans="1:2" ht="10.5">
      <c r="A138" s="1" t="s">
        <v>537</v>
      </c>
      <c r="B138" s="1" t="s">
        <v>537</v>
      </c>
    </row>
    <row r="139" spans="1:2" ht="10.5">
      <c r="A139" s="1" t="s">
        <v>537</v>
      </c>
      <c r="B139" s="1" t="s">
        <v>537</v>
      </c>
    </row>
    <row r="140" spans="1:2" ht="10.5">
      <c r="A140" s="1" t="s">
        <v>537</v>
      </c>
      <c r="B140" s="1" t="s">
        <v>537</v>
      </c>
    </row>
    <row r="141" spans="1:2" ht="10.5">
      <c r="A141" s="1" t="s">
        <v>537</v>
      </c>
      <c r="B141" s="1" t="s">
        <v>537</v>
      </c>
    </row>
    <row r="142" spans="1:2" ht="10.5">
      <c r="A142" s="1" t="s">
        <v>537</v>
      </c>
      <c r="B142" s="1" t="s">
        <v>537</v>
      </c>
    </row>
    <row r="143" spans="1:2" ht="10.5">
      <c r="A143" s="1" t="s">
        <v>537</v>
      </c>
      <c r="B143" s="1" t="s">
        <v>537</v>
      </c>
    </row>
    <row r="144" spans="1:2" ht="10.5">
      <c r="A144" s="1" t="s">
        <v>537</v>
      </c>
      <c r="B144" s="1" t="s">
        <v>537</v>
      </c>
    </row>
    <row r="145" spans="1:2" ht="10.5">
      <c r="A145" s="1" t="s">
        <v>537</v>
      </c>
      <c r="B145" s="1" t="s">
        <v>537</v>
      </c>
    </row>
    <row r="146" spans="1:2" ht="10.5">
      <c r="A146" s="1" t="s">
        <v>537</v>
      </c>
      <c r="B146" s="1" t="s">
        <v>537</v>
      </c>
    </row>
    <row r="147" spans="1:2" ht="10.5">
      <c r="A147" s="1" t="s">
        <v>537</v>
      </c>
      <c r="B147" s="1" t="s">
        <v>537</v>
      </c>
    </row>
    <row r="148" spans="1:2" ht="10.5">
      <c r="A148" s="1" t="s">
        <v>537</v>
      </c>
      <c r="B148" s="1" t="s">
        <v>537</v>
      </c>
    </row>
    <row r="149" spans="1:2" ht="10.5">
      <c r="A149" s="1" t="s">
        <v>537</v>
      </c>
      <c r="B149" s="1" t="s">
        <v>537</v>
      </c>
    </row>
    <row r="150" spans="1:2" ht="10.5">
      <c r="A150" s="1" t="s">
        <v>537</v>
      </c>
      <c r="B150" s="1" t="s">
        <v>537</v>
      </c>
    </row>
    <row r="151" spans="1:2" ht="10.5">
      <c r="A151" s="1" t="s">
        <v>537</v>
      </c>
      <c r="B151" s="1" t="s">
        <v>537</v>
      </c>
    </row>
    <row r="152" spans="1:2" ht="10.5">
      <c r="A152" s="1" t="s">
        <v>537</v>
      </c>
      <c r="B152" s="1" t="s">
        <v>537</v>
      </c>
    </row>
    <row r="153" spans="1:2" ht="10.5">
      <c r="A153" s="1" t="s">
        <v>537</v>
      </c>
      <c r="B153" s="1" t="s">
        <v>537</v>
      </c>
    </row>
    <row r="154" spans="1:2" ht="10.5">
      <c r="A154" s="1" t="s">
        <v>537</v>
      </c>
      <c r="B154" s="1" t="s">
        <v>537</v>
      </c>
    </row>
    <row r="155" spans="1:2" ht="10.5">
      <c r="A155" s="1" t="s">
        <v>537</v>
      </c>
      <c r="B155" s="1" t="s">
        <v>537</v>
      </c>
    </row>
    <row r="156" spans="1:2" ht="10.5">
      <c r="A156" s="1" t="s">
        <v>537</v>
      </c>
      <c r="B156" s="1" t="s">
        <v>537</v>
      </c>
    </row>
    <row r="157" spans="1:2" ht="10.5">
      <c r="A157" s="1" t="s">
        <v>537</v>
      </c>
      <c r="B157" s="1" t="s">
        <v>537</v>
      </c>
    </row>
    <row r="158" spans="1:2" ht="10.5">
      <c r="A158" s="1" t="s">
        <v>537</v>
      </c>
      <c r="B158" s="1" t="s">
        <v>537</v>
      </c>
    </row>
    <row r="159" spans="1:2" ht="10.5">
      <c r="A159" s="1" t="s">
        <v>537</v>
      </c>
      <c r="B159" s="1" t="s">
        <v>537</v>
      </c>
    </row>
    <row r="160" spans="1:2" ht="10.5">
      <c r="A160" s="1" t="s">
        <v>537</v>
      </c>
      <c r="B160" s="1" t="s">
        <v>537</v>
      </c>
    </row>
    <row r="161" spans="1:2" ht="10.5">
      <c r="A161" s="1" t="s">
        <v>537</v>
      </c>
      <c r="B161" s="1" t="s">
        <v>537</v>
      </c>
    </row>
    <row r="162" spans="1:2" ht="10.5">
      <c r="A162" s="1" t="s">
        <v>537</v>
      </c>
      <c r="B162" s="1" t="s">
        <v>537</v>
      </c>
    </row>
    <row r="163" spans="1:2" ht="10.5">
      <c r="A163" s="1" t="s">
        <v>537</v>
      </c>
      <c r="B163" s="1" t="s">
        <v>537</v>
      </c>
    </row>
    <row r="164" spans="1:2" ht="10.5">
      <c r="A164" s="1" t="s">
        <v>537</v>
      </c>
      <c r="B164" s="1" t="s">
        <v>537</v>
      </c>
    </row>
    <row r="165" spans="1:2" ht="10.5">
      <c r="A165" s="1" t="s">
        <v>537</v>
      </c>
      <c r="B165" s="1" t="s">
        <v>537</v>
      </c>
    </row>
    <row r="166" spans="1:2" ht="10.5">
      <c r="A166" s="1" t="s">
        <v>537</v>
      </c>
      <c r="B166" s="1" t="s">
        <v>537</v>
      </c>
    </row>
    <row r="167" spans="1:2" ht="10.5">
      <c r="A167" s="1" t="s">
        <v>537</v>
      </c>
      <c r="B167" s="1" t="s">
        <v>537</v>
      </c>
    </row>
    <row r="168" spans="1:2" ht="10.5">
      <c r="A168" s="1" t="s">
        <v>537</v>
      </c>
      <c r="B168" s="1" t="s">
        <v>537</v>
      </c>
    </row>
    <row r="169" spans="1:2" ht="10.5">
      <c r="A169" s="1" t="s">
        <v>537</v>
      </c>
      <c r="B169" s="1" t="s">
        <v>537</v>
      </c>
    </row>
    <row r="170" spans="1:2" ht="10.5">
      <c r="A170" s="1" t="s">
        <v>537</v>
      </c>
      <c r="B170" s="1" t="s">
        <v>537</v>
      </c>
    </row>
    <row r="171" spans="1:2" ht="10.5">
      <c r="A171" s="1" t="s">
        <v>537</v>
      </c>
      <c r="B171" s="1" t="s">
        <v>537</v>
      </c>
    </row>
    <row r="172" spans="1:2" ht="10.5">
      <c r="A172" s="1" t="s">
        <v>537</v>
      </c>
      <c r="B172" s="1" t="s">
        <v>537</v>
      </c>
    </row>
    <row r="173" spans="1:2" ht="10.5">
      <c r="A173" s="1" t="s">
        <v>537</v>
      </c>
      <c r="B173" s="1" t="s">
        <v>537</v>
      </c>
    </row>
    <row r="174" spans="1:2" ht="10.5">
      <c r="A174" s="1" t="s">
        <v>537</v>
      </c>
      <c r="B174" s="1" t="s">
        <v>537</v>
      </c>
    </row>
    <row r="175" spans="1:2" ht="10.5">
      <c r="A175" s="1" t="s">
        <v>537</v>
      </c>
      <c r="B175" s="1" t="s">
        <v>537</v>
      </c>
    </row>
    <row r="176" spans="1:2" ht="10.5">
      <c r="A176" s="1" t="s">
        <v>537</v>
      </c>
      <c r="B176" s="1" t="s">
        <v>537</v>
      </c>
    </row>
    <row r="177" spans="1:2" ht="10.5">
      <c r="A177" s="1" t="s">
        <v>537</v>
      </c>
      <c r="B177" s="1" t="s">
        <v>537</v>
      </c>
    </row>
    <row r="178" spans="1:2" ht="10.5">
      <c r="A178" s="1" t="s">
        <v>537</v>
      </c>
      <c r="B178" s="1" t="s">
        <v>537</v>
      </c>
    </row>
    <row r="179" spans="1:2" ht="10.5">
      <c r="A179" s="1" t="s">
        <v>537</v>
      </c>
      <c r="B179" s="1" t="s">
        <v>537</v>
      </c>
    </row>
    <row r="180" spans="1:2" ht="10.5">
      <c r="A180" s="1" t="s">
        <v>537</v>
      </c>
      <c r="B180" s="1" t="s">
        <v>537</v>
      </c>
    </row>
    <row r="181" spans="1:2" ht="10.5">
      <c r="A181" s="1" t="s">
        <v>537</v>
      </c>
      <c r="B181" s="1" t="s">
        <v>537</v>
      </c>
    </row>
    <row r="182" spans="1:2" ht="10.5">
      <c r="A182" s="1" t="s">
        <v>537</v>
      </c>
      <c r="B182" s="1" t="s">
        <v>537</v>
      </c>
    </row>
    <row r="183" spans="1:2" ht="10.5">
      <c r="A183" s="1" t="s">
        <v>537</v>
      </c>
      <c r="B183" s="1" t="s">
        <v>537</v>
      </c>
    </row>
    <row r="184" spans="1:2" ht="10.5">
      <c r="A184" s="1" t="s">
        <v>537</v>
      </c>
      <c r="B184" s="1" t="s">
        <v>537</v>
      </c>
    </row>
    <row r="185" spans="1:2" ht="10.5">
      <c r="A185" s="1" t="s">
        <v>537</v>
      </c>
      <c r="B185" s="1" t="s">
        <v>537</v>
      </c>
    </row>
    <row r="186" spans="1:2" ht="10.5">
      <c r="A186" s="1" t="s">
        <v>537</v>
      </c>
      <c r="B186" s="1" t="s">
        <v>537</v>
      </c>
    </row>
    <row r="187" spans="1:2" ht="10.5">
      <c r="A187" s="1" t="s">
        <v>537</v>
      </c>
      <c r="B187" s="1" t="s">
        <v>537</v>
      </c>
    </row>
    <row r="188" spans="1:2" ht="10.5">
      <c r="A188" s="1" t="s">
        <v>537</v>
      </c>
      <c r="B188" s="1" t="s">
        <v>537</v>
      </c>
    </row>
    <row r="189" spans="1:2" ht="10.5">
      <c r="A189" s="1" t="s">
        <v>537</v>
      </c>
      <c r="B189" s="1" t="s">
        <v>537</v>
      </c>
    </row>
    <row r="190" spans="1:2" ht="10.5">
      <c r="A190" s="1" t="s">
        <v>537</v>
      </c>
      <c r="B190" s="1" t="s">
        <v>537</v>
      </c>
    </row>
    <row r="191" spans="1:2" ht="10.5">
      <c r="A191" s="1" t="s">
        <v>537</v>
      </c>
      <c r="B191" s="1" t="s">
        <v>537</v>
      </c>
    </row>
    <row r="192" spans="1:2" ht="10.5">
      <c r="A192" s="1" t="s">
        <v>537</v>
      </c>
      <c r="B192" s="1" t="s">
        <v>537</v>
      </c>
    </row>
    <row r="193" spans="1:2" ht="10.5">
      <c r="A193" s="1" t="s">
        <v>537</v>
      </c>
      <c r="B193" s="1" t="s">
        <v>537</v>
      </c>
    </row>
    <row r="194" spans="1:2" ht="10.5">
      <c r="A194" s="1" t="s">
        <v>537</v>
      </c>
      <c r="B194" s="1" t="s">
        <v>537</v>
      </c>
    </row>
    <row r="195" spans="1:2" ht="10.5">
      <c r="A195" s="1" t="s">
        <v>537</v>
      </c>
      <c r="B195" s="1" t="s">
        <v>537</v>
      </c>
    </row>
    <row r="196" spans="1:2" ht="10.5">
      <c r="A196" s="1" t="s">
        <v>537</v>
      </c>
      <c r="B196" s="1" t="s">
        <v>537</v>
      </c>
    </row>
    <row r="197" spans="1:2" ht="10.5">
      <c r="A197" s="1" t="s">
        <v>537</v>
      </c>
      <c r="B197" s="1" t="s">
        <v>537</v>
      </c>
    </row>
    <row r="198" spans="1:2" ht="10.5">
      <c r="A198" s="1" t="s">
        <v>537</v>
      </c>
      <c r="B198" s="1" t="s">
        <v>537</v>
      </c>
    </row>
    <row r="199" spans="1:2" ht="10.5">
      <c r="A199" s="1" t="s">
        <v>537</v>
      </c>
      <c r="B199" s="1" t="s">
        <v>537</v>
      </c>
    </row>
    <row r="200" spans="1:2" ht="10.5">
      <c r="A200" s="1" t="s">
        <v>537</v>
      </c>
      <c r="B200" s="1" t="s">
        <v>537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562</v>
      </c>
      <c r="B1" s="1" t="s">
        <v>563</v>
      </c>
    </row>
    <row r="2" spans="1:2" ht="10.5">
      <c r="A2" s="1" t="s">
        <v>601</v>
      </c>
      <c r="B2" s="1" t="s">
        <v>602</v>
      </c>
    </row>
    <row r="3" spans="1:2" ht="10.5">
      <c r="A3" s="1" t="s">
        <v>603</v>
      </c>
      <c r="B3" s="1" t="s">
        <v>604</v>
      </c>
    </row>
    <row r="4" spans="1:2" ht="10.5">
      <c r="A4" s="1" t="s">
        <v>605</v>
      </c>
      <c r="B4" s="1" t="s">
        <v>606</v>
      </c>
    </row>
    <row r="5" spans="1:2" ht="10.5">
      <c r="A5" s="1" t="s">
        <v>607</v>
      </c>
      <c r="B5" s="1" t="s">
        <v>608</v>
      </c>
    </row>
    <row r="6" spans="1:2" ht="10.5">
      <c r="A6" s="1" t="s">
        <v>609</v>
      </c>
      <c r="B6" s="1" t="s">
        <v>610</v>
      </c>
    </row>
    <row r="7" spans="1:2" ht="10.5">
      <c r="A7" s="1" t="s">
        <v>611</v>
      </c>
      <c r="B7" s="1" t="s">
        <v>612</v>
      </c>
    </row>
    <row r="8" spans="1:2" ht="10.5">
      <c r="A8" s="1" t="s">
        <v>613</v>
      </c>
      <c r="B8" s="1" t="s">
        <v>614</v>
      </c>
    </row>
    <row r="9" spans="1:2" ht="10.5">
      <c r="A9" s="1" t="s">
        <v>615</v>
      </c>
      <c r="B9" s="1" t="s">
        <v>616</v>
      </c>
    </row>
    <row r="10" spans="1:2" ht="10.5">
      <c r="A10" s="1" t="s">
        <v>617</v>
      </c>
      <c r="B10" s="1" t="s">
        <v>618</v>
      </c>
    </row>
    <row r="11" spans="1:2" ht="10.5">
      <c r="A11" s="1" t="s">
        <v>619</v>
      </c>
      <c r="B11" s="1" t="s">
        <v>620</v>
      </c>
    </row>
    <row r="12" spans="1:2" ht="10.5">
      <c r="A12" s="1" t="s">
        <v>621</v>
      </c>
      <c r="B12" s="1" t="s">
        <v>622</v>
      </c>
    </row>
    <row r="13" spans="1:2" ht="10.5">
      <c r="A13" s="1" t="s">
        <v>623</v>
      </c>
      <c r="B13" s="1" t="s">
        <v>624</v>
      </c>
    </row>
    <row r="14" spans="1:2" ht="10.5">
      <c r="A14" s="1" t="s">
        <v>625</v>
      </c>
      <c r="B14" s="1" t="s">
        <v>626</v>
      </c>
    </row>
    <row r="15" spans="1:2" ht="10.5">
      <c r="A15" s="1" t="s">
        <v>627</v>
      </c>
      <c r="B15" s="1" t="s">
        <v>628</v>
      </c>
    </row>
    <row r="16" spans="1:2" ht="10.5">
      <c r="A16" s="1" t="s">
        <v>629</v>
      </c>
      <c r="B16" s="1" t="s">
        <v>630</v>
      </c>
    </row>
    <row r="17" spans="1:2" ht="10.5">
      <c r="A17" s="1" t="s">
        <v>631</v>
      </c>
      <c r="B17" s="1" t="s">
        <v>632</v>
      </c>
    </row>
    <row r="18" spans="1:2" ht="10.5">
      <c r="A18" s="1" t="s">
        <v>633</v>
      </c>
      <c r="B18" s="1" t="s">
        <v>634</v>
      </c>
    </row>
    <row r="19" spans="1:2" ht="10.5">
      <c r="A19" s="1" t="s">
        <v>635</v>
      </c>
      <c r="B19" s="1" t="s">
        <v>636</v>
      </c>
    </row>
    <row r="20" spans="1:2" ht="10.5">
      <c r="A20" s="1" t="s">
        <v>637</v>
      </c>
      <c r="B20" s="1" t="s">
        <v>638</v>
      </c>
    </row>
    <row r="21" spans="1:2" ht="10.5">
      <c r="A21" s="1" t="s">
        <v>639</v>
      </c>
      <c r="B21" s="1" t="s">
        <v>640</v>
      </c>
    </row>
    <row r="22" spans="1:2" ht="10.5">
      <c r="A22" s="1" t="s">
        <v>641</v>
      </c>
      <c r="B22" s="1" t="s">
        <v>642</v>
      </c>
    </row>
    <row r="23" spans="1:2" ht="10.5">
      <c r="A23" s="1" t="s">
        <v>643</v>
      </c>
      <c r="B23" s="1" t="s">
        <v>644</v>
      </c>
    </row>
    <row r="24" spans="1:2" ht="10.5">
      <c r="A24" s="1" t="s">
        <v>645</v>
      </c>
      <c r="B24" s="1" t="s">
        <v>646</v>
      </c>
    </row>
    <row r="25" spans="1:2" ht="10.5">
      <c r="A25" s="1" t="s">
        <v>647</v>
      </c>
      <c r="B25" s="1" t="s">
        <v>648</v>
      </c>
    </row>
    <row r="26" spans="1:2" ht="10.5">
      <c r="A26" s="1" t="s">
        <v>649</v>
      </c>
      <c r="B26" s="1" t="s">
        <v>650</v>
      </c>
    </row>
    <row r="27" spans="1:2" ht="10.5">
      <c r="A27" s="1" t="s">
        <v>651</v>
      </c>
      <c r="B27" s="1" t="s">
        <v>648</v>
      </c>
    </row>
    <row r="28" spans="1:2" ht="10.5">
      <c r="A28" s="1" t="s">
        <v>652</v>
      </c>
      <c r="B28" s="1" t="s">
        <v>650</v>
      </c>
    </row>
    <row r="29" spans="1:2" ht="10.5">
      <c r="A29" s="1" t="s">
        <v>653</v>
      </c>
      <c r="B29" s="1" t="s">
        <v>654</v>
      </c>
    </row>
    <row r="30" spans="1:2" ht="10.5">
      <c r="A30" s="1" t="s">
        <v>655</v>
      </c>
      <c r="B30" s="1" t="s">
        <v>656</v>
      </c>
    </row>
    <row r="31" spans="1:2" ht="10.5">
      <c r="A31" s="1" t="s">
        <v>657</v>
      </c>
      <c r="B31" s="1" t="s">
        <v>658</v>
      </c>
    </row>
    <row r="32" spans="1:2" ht="10.5">
      <c r="A32" s="1" t="s">
        <v>659</v>
      </c>
      <c r="B32" s="1" t="s">
        <v>660</v>
      </c>
    </row>
    <row r="33" spans="1:2" ht="10.5">
      <c r="A33" s="1" t="s">
        <v>661</v>
      </c>
      <c r="B33" s="1" t="s">
        <v>662</v>
      </c>
    </row>
    <row r="34" spans="1:2" ht="10.5">
      <c r="A34" s="1" t="s">
        <v>663</v>
      </c>
      <c r="B34" s="1" t="s">
        <v>664</v>
      </c>
    </row>
    <row r="35" spans="1:2" ht="10.5">
      <c r="A35" s="1" t="s">
        <v>665</v>
      </c>
      <c r="B35" s="1" t="s">
        <v>666</v>
      </c>
    </row>
    <row r="36" spans="1:2" ht="10.5">
      <c r="A36" s="1" t="s">
        <v>667</v>
      </c>
      <c r="B36" s="1" t="s">
        <v>668</v>
      </c>
    </row>
    <row r="37" spans="1:2" ht="10.5">
      <c r="A37" s="1" t="s">
        <v>669</v>
      </c>
      <c r="B37" s="1" t="s">
        <v>638</v>
      </c>
    </row>
    <row r="38" spans="1:2" ht="10.5">
      <c r="A38" s="1" t="s">
        <v>600</v>
      </c>
      <c r="B38" s="1" t="s">
        <v>600</v>
      </c>
    </row>
    <row r="39" spans="1:2" ht="10.5">
      <c r="A39" s="1" t="s">
        <v>537</v>
      </c>
      <c r="B39" s="1" t="s">
        <v>537</v>
      </c>
    </row>
    <row r="40" spans="1:2" ht="10.5">
      <c r="A40" s="1" t="s">
        <v>537</v>
      </c>
      <c r="B40" s="1" t="s">
        <v>537</v>
      </c>
    </row>
    <row r="41" spans="1:2" ht="10.5">
      <c r="A41" s="1" t="s">
        <v>537</v>
      </c>
      <c r="B41" s="1" t="s">
        <v>537</v>
      </c>
    </row>
    <row r="42" spans="1:2" ht="10.5">
      <c r="A42" s="1" t="s">
        <v>537</v>
      </c>
      <c r="B42" s="1" t="s">
        <v>537</v>
      </c>
    </row>
    <row r="43" spans="1:2" ht="10.5">
      <c r="A43" s="1" t="s">
        <v>537</v>
      </c>
      <c r="B43" s="1" t="s">
        <v>537</v>
      </c>
    </row>
    <row r="44" spans="1:2" ht="10.5">
      <c r="A44" s="1" t="s">
        <v>537</v>
      </c>
      <c r="B44" s="1" t="s">
        <v>537</v>
      </c>
    </row>
    <row r="45" spans="1:2" ht="10.5">
      <c r="A45" s="1" t="s">
        <v>537</v>
      </c>
      <c r="B45" s="1" t="s">
        <v>537</v>
      </c>
    </row>
    <row r="46" spans="1:2" ht="10.5">
      <c r="A46" s="1" t="s">
        <v>537</v>
      </c>
      <c r="B46" s="1" t="s">
        <v>537</v>
      </c>
    </row>
    <row r="47" spans="1:2" ht="10.5">
      <c r="A47" s="1" t="s">
        <v>537</v>
      </c>
      <c r="B47" s="1" t="s">
        <v>537</v>
      </c>
    </row>
    <row r="48" spans="1:2" ht="10.5">
      <c r="A48" s="1" t="s">
        <v>537</v>
      </c>
      <c r="B48" s="1" t="s">
        <v>537</v>
      </c>
    </row>
    <row r="49" spans="1:2" ht="10.5">
      <c r="A49" s="1" t="s">
        <v>537</v>
      </c>
      <c r="B49" s="1" t="s">
        <v>537</v>
      </c>
    </row>
    <row r="50" spans="1:2" ht="10.5">
      <c r="A50" s="1" t="s">
        <v>537</v>
      </c>
      <c r="B50" s="1" t="s">
        <v>537</v>
      </c>
    </row>
    <row r="51" spans="1:2" ht="10.5">
      <c r="A51" s="1" t="s">
        <v>537</v>
      </c>
      <c r="B51" s="1" t="s">
        <v>537</v>
      </c>
    </row>
    <row r="52" spans="1:2" ht="10.5">
      <c r="A52" s="1" t="s">
        <v>537</v>
      </c>
      <c r="B52" s="1" t="s">
        <v>537</v>
      </c>
    </row>
    <row r="53" spans="1:2" ht="10.5">
      <c r="A53" s="1" t="s">
        <v>537</v>
      </c>
      <c r="B53" s="1" t="s">
        <v>537</v>
      </c>
    </row>
    <row r="54" spans="1:2" ht="10.5">
      <c r="A54" s="1" t="s">
        <v>537</v>
      </c>
      <c r="B54" s="1" t="s">
        <v>537</v>
      </c>
    </row>
    <row r="55" spans="1:2" ht="10.5">
      <c r="A55" s="1" t="s">
        <v>537</v>
      </c>
      <c r="B55" s="1" t="s">
        <v>537</v>
      </c>
    </row>
    <row r="56" spans="1:2" ht="10.5">
      <c r="A56" s="1" t="s">
        <v>537</v>
      </c>
      <c r="B56" s="1" t="s">
        <v>537</v>
      </c>
    </row>
    <row r="57" spans="1:2" ht="10.5">
      <c r="A57" s="1" t="s">
        <v>537</v>
      </c>
      <c r="B57" s="1" t="s">
        <v>537</v>
      </c>
    </row>
    <row r="58" spans="1:2" ht="10.5">
      <c r="A58" s="1" t="s">
        <v>537</v>
      </c>
      <c r="B58" s="1" t="s">
        <v>537</v>
      </c>
    </row>
    <row r="59" spans="1:2" ht="10.5">
      <c r="A59" s="1" t="s">
        <v>537</v>
      </c>
      <c r="B59" s="1" t="s">
        <v>537</v>
      </c>
    </row>
    <row r="60" spans="1:2" ht="10.5">
      <c r="A60" s="1" t="s">
        <v>537</v>
      </c>
      <c r="B60" s="1" t="s">
        <v>537</v>
      </c>
    </row>
    <row r="61" spans="1:2" ht="10.5">
      <c r="A61" s="1" t="s">
        <v>537</v>
      </c>
      <c r="B61" s="1" t="s">
        <v>537</v>
      </c>
    </row>
    <row r="62" spans="1:2" ht="10.5">
      <c r="A62" s="1" t="s">
        <v>537</v>
      </c>
      <c r="B62" s="1" t="s">
        <v>537</v>
      </c>
    </row>
    <row r="63" spans="1:2" ht="10.5">
      <c r="A63" s="1" t="s">
        <v>537</v>
      </c>
      <c r="B63" s="1" t="s">
        <v>537</v>
      </c>
    </row>
    <row r="64" spans="1:2" ht="10.5">
      <c r="A64" s="1" t="s">
        <v>537</v>
      </c>
      <c r="B64" s="1" t="s">
        <v>537</v>
      </c>
    </row>
    <row r="65" spans="1:2" ht="10.5">
      <c r="A65" s="1" t="s">
        <v>537</v>
      </c>
      <c r="B65" s="1" t="s">
        <v>537</v>
      </c>
    </row>
    <row r="66" spans="1:2" ht="10.5">
      <c r="A66" s="1" t="s">
        <v>537</v>
      </c>
      <c r="B66" s="1" t="s">
        <v>537</v>
      </c>
    </row>
    <row r="67" spans="1:2" ht="10.5">
      <c r="A67" s="1" t="s">
        <v>537</v>
      </c>
      <c r="B67" s="1" t="s">
        <v>537</v>
      </c>
    </row>
    <row r="68" spans="1:2" ht="10.5">
      <c r="A68" s="1" t="s">
        <v>537</v>
      </c>
      <c r="B68" s="1" t="s">
        <v>537</v>
      </c>
    </row>
    <row r="69" spans="1:2" ht="10.5">
      <c r="A69" s="1" t="s">
        <v>537</v>
      </c>
      <c r="B69" s="1" t="s">
        <v>537</v>
      </c>
    </row>
    <row r="70" spans="1:2" ht="10.5">
      <c r="A70" s="1" t="s">
        <v>537</v>
      </c>
      <c r="B70" s="1" t="s">
        <v>537</v>
      </c>
    </row>
    <row r="71" spans="1:2" ht="10.5">
      <c r="A71" s="1" t="s">
        <v>537</v>
      </c>
      <c r="B71" s="1" t="s">
        <v>537</v>
      </c>
    </row>
    <row r="72" spans="1:2" ht="10.5">
      <c r="A72" s="1" t="s">
        <v>537</v>
      </c>
      <c r="B72" s="1" t="s">
        <v>537</v>
      </c>
    </row>
    <row r="73" spans="1:2" ht="10.5">
      <c r="A73" s="1" t="s">
        <v>537</v>
      </c>
      <c r="B73" s="1" t="s">
        <v>537</v>
      </c>
    </row>
    <row r="74" spans="1:2" ht="10.5">
      <c r="A74" s="1" t="s">
        <v>537</v>
      </c>
      <c r="B74" s="1" t="s">
        <v>537</v>
      </c>
    </row>
    <row r="75" spans="1:2" ht="10.5">
      <c r="A75" s="1" t="s">
        <v>537</v>
      </c>
      <c r="B75" s="1" t="s">
        <v>537</v>
      </c>
    </row>
    <row r="76" spans="1:2" ht="10.5">
      <c r="A76" s="1" t="s">
        <v>537</v>
      </c>
      <c r="B76" s="1" t="s">
        <v>537</v>
      </c>
    </row>
    <row r="77" spans="1:2" ht="10.5">
      <c r="A77" s="1" t="s">
        <v>537</v>
      </c>
      <c r="B77" s="1" t="s">
        <v>537</v>
      </c>
    </row>
    <row r="78" spans="1:2" ht="10.5">
      <c r="A78" s="1" t="s">
        <v>537</v>
      </c>
      <c r="B78" s="1" t="s">
        <v>537</v>
      </c>
    </row>
    <row r="79" spans="1:2" ht="10.5">
      <c r="A79" s="1" t="s">
        <v>537</v>
      </c>
      <c r="B79" s="1" t="s">
        <v>537</v>
      </c>
    </row>
    <row r="80" spans="1:2" ht="10.5">
      <c r="A80" s="1" t="s">
        <v>537</v>
      </c>
      <c r="B80" s="1" t="s">
        <v>537</v>
      </c>
    </row>
    <row r="81" spans="1:2" ht="10.5">
      <c r="A81" s="1" t="s">
        <v>537</v>
      </c>
      <c r="B81" s="1" t="s">
        <v>537</v>
      </c>
    </row>
    <row r="82" spans="1:2" ht="10.5">
      <c r="A82" s="1" t="s">
        <v>537</v>
      </c>
      <c r="B82" s="1" t="s">
        <v>537</v>
      </c>
    </row>
    <row r="83" spans="1:2" ht="10.5">
      <c r="A83" s="1" t="s">
        <v>537</v>
      </c>
      <c r="B83" s="1" t="s">
        <v>537</v>
      </c>
    </row>
    <row r="84" spans="1:2" ht="10.5">
      <c r="A84" s="1" t="s">
        <v>537</v>
      </c>
      <c r="B84" s="1" t="s">
        <v>537</v>
      </c>
    </row>
    <row r="85" spans="1:2" ht="10.5">
      <c r="A85" s="1" t="s">
        <v>537</v>
      </c>
      <c r="B85" s="1" t="s">
        <v>537</v>
      </c>
    </row>
    <row r="86" spans="1:2" ht="10.5">
      <c r="A86" s="1" t="s">
        <v>537</v>
      </c>
      <c r="B86" s="1" t="s">
        <v>537</v>
      </c>
    </row>
    <row r="87" spans="1:2" ht="10.5">
      <c r="A87" s="1" t="s">
        <v>537</v>
      </c>
      <c r="B87" s="1" t="s">
        <v>537</v>
      </c>
    </row>
    <row r="88" spans="1:2" ht="10.5">
      <c r="A88" s="1" t="s">
        <v>537</v>
      </c>
      <c r="B88" s="1" t="s">
        <v>537</v>
      </c>
    </row>
    <row r="89" spans="1:2" ht="10.5">
      <c r="A89" s="1" t="s">
        <v>537</v>
      </c>
      <c r="B89" s="1" t="s">
        <v>537</v>
      </c>
    </row>
    <row r="90" spans="1:2" ht="10.5">
      <c r="A90" s="1" t="s">
        <v>537</v>
      </c>
      <c r="B90" s="1" t="s">
        <v>537</v>
      </c>
    </row>
    <row r="91" spans="1:2" ht="10.5">
      <c r="A91" s="1" t="s">
        <v>537</v>
      </c>
      <c r="B91" s="1" t="s">
        <v>537</v>
      </c>
    </row>
    <row r="92" spans="1:2" ht="10.5">
      <c r="A92" s="1" t="s">
        <v>537</v>
      </c>
      <c r="B92" s="1" t="s">
        <v>537</v>
      </c>
    </row>
    <row r="93" spans="1:2" ht="10.5">
      <c r="A93" s="1" t="s">
        <v>537</v>
      </c>
      <c r="B93" s="1" t="s">
        <v>537</v>
      </c>
    </row>
    <row r="94" spans="1:2" ht="10.5">
      <c r="A94" s="1" t="s">
        <v>537</v>
      </c>
      <c r="B94" s="1" t="s">
        <v>537</v>
      </c>
    </row>
    <row r="95" spans="1:2" ht="10.5">
      <c r="A95" s="1" t="s">
        <v>537</v>
      </c>
      <c r="B95" s="1" t="s">
        <v>537</v>
      </c>
    </row>
    <row r="96" spans="1:2" ht="10.5">
      <c r="A96" s="1" t="s">
        <v>537</v>
      </c>
      <c r="B96" s="1" t="s">
        <v>537</v>
      </c>
    </row>
    <row r="97" spans="1:2" ht="10.5">
      <c r="A97" s="1" t="s">
        <v>537</v>
      </c>
      <c r="B97" s="1" t="s">
        <v>537</v>
      </c>
    </row>
    <row r="98" spans="1:2" ht="10.5">
      <c r="A98" s="1" t="s">
        <v>537</v>
      </c>
      <c r="B98" s="1" t="s">
        <v>537</v>
      </c>
    </row>
    <row r="99" spans="1:2" ht="10.5">
      <c r="A99" s="1" t="s">
        <v>537</v>
      </c>
      <c r="B99" s="1" t="s">
        <v>537</v>
      </c>
    </row>
    <row r="100" spans="1:2" ht="10.5">
      <c r="A100" s="1" t="s">
        <v>537</v>
      </c>
      <c r="B100" s="1" t="s">
        <v>537</v>
      </c>
    </row>
    <row r="101" spans="1:2" ht="10.5">
      <c r="A101" s="1" t="s">
        <v>537</v>
      </c>
      <c r="B101" s="1" t="s">
        <v>537</v>
      </c>
    </row>
    <row r="102" spans="1:2" ht="10.5">
      <c r="A102" s="1" t="s">
        <v>537</v>
      </c>
      <c r="B102" s="1" t="s">
        <v>537</v>
      </c>
    </row>
    <row r="103" spans="1:2" ht="10.5">
      <c r="A103" s="1" t="s">
        <v>537</v>
      </c>
      <c r="B103" s="1" t="s">
        <v>537</v>
      </c>
    </row>
    <row r="104" spans="1:2" ht="10.5">
      <c r="A104" s="1" t="s">
        <v>537</v>
      </c>
      <c r="B104" s="1" t="s">
        <v>537</v>
      </c>
    </row>
    <row r="105" spans="1:2" ht="10.5">
      <c r="A105" s="1" t="s">
        <v>537</v>
      </c>
      <c r="B105" s="1" t="s">
        <v>537</v>
      </c>
    </row>
    <row r="106" spans="1:2" ht="10.5">
      <c r="A106" s="1" t="s">
        <v>537</v>
      </c>
      <c r="B106" s="1" t="s">
        <v>537</v>
      </c>
    </row>
    <row r="107" spans="1:2" ht="10.5">
      <c r="A107" s="1" t="s">
        <v>537</v>
      </c>
      <c r="B107" s="1" t="s">
        <v>537</v>
      </c>
    </row>
    <row r="108" spans="1:2" ht="10.5">
      <c r="A108" s="1" t="s">
        <v>537</v>
      </c>
      <c r="B108" s="1" t="s">
        <v>537</v>
      </c>
    </row>
    <row r="109" spans="1:2" ht="10.5">
      <c r="A109" s="1" t="s">
        <v>537</v>
      </c>
      <c r="B109" s="1" t="s">
        <v>537</v>
      </c>
    </row>
    <row r="110" spans="1:2" ht="10.5">
      <c r="A110" s="1" t="s">
        <v>537</v>
      </c>
      <c r="B110" s="1" t="s">
        <v>537</v>
      </c>
    </row>
    <row r="111" spans="1:2" ht="10.5">
      <c r="A111" s="1" t="s">
        <v>537</v>
      </c>
      <c r="B111" s="1" t="s">
        <v>537</v>
      </c>
    </row>
    <row r="112" spans="1:2" ht="10.5">
      <c r="A112" s="1" t="s">
        <v>537</v>
      </c>
      <c r="B112" s="1" t="s">
        <v>537</v>
      </c>
    </row>
    <row r="113" spans="1:2" ht="10.5">
      <c r="A113" s="1" t="s">
        <v>537</v>
      </c>
      <c r="B113" s="1" t="s">
        <v>537</v>
      </c>
    </row>
    <row r="114" spans="1:2" ht="10.5">
      <c r="A114" s="1" t="s">
        <v>537</v>
      </c>
      <c r="B114" s="1" t="s">
        <v>537</v>
      </c>
    </row>
    <row r="115" spans="1:2" ht="10.5">
      <c r="A115" s="1" t="s">
        <v>537</v>
      </c>
      <c r="B115" s="1" t="s">
        <v>537</v>
      </c>
    </row>
    <row r="116" spans="1:2" ht="10.5">
      <c r="A116" s="1" t="s">
        <v>537</v>
      </c>
      <c r="B116" s="1" t="s">
        <v>537</v>
      </c>
    </row>
    <row r="117" spans="1:2" ht="10.5">
      <c r="A117" s="1" t="s">
        <v>537</v>
      </c>
      <c r="B117" s="1" t="s">
        <v>537</v>
      </c>
    </row>
    <row r="118" spans="1:2" ht="10.5">
      <c r="A118" s="1" t="s">
        <v>537</v>
      </c>
      <c r="B118" s="1" t="s">
        <v>537</v>
      </c>
    </row>
    <row r="119" spans="1:2" ht="10.5">
      <c r="A119" s="1" t="s">
        <v>537</v>
      </c>
      <c r="B119" s="1" t="s">
        <v>537</v>
      </c>
    </row>
    <row r="120" spans="1:2" ht="10.5">
      <c r="A120" s="1" t="s">
        <v>537</v>
      </c>
      <c r="B120" s="1" t="s">
        <v>537</v>
      </c>
    </row>
    <row r="121" spans="1:2" ht="10.5">
      <c r="A121" s="1" t="s">
        <v>537</v>
      </c>
      <c r="B121" s="1" t="s">
        <v>537</v>
      </c>
    </row>
    <row r="122" spans="1:2" ht="10.5">
      <c r="A122" s="1" t="s">
        <v>537</v>
      </c>
      <c r="B122" s="1" t="s">
        <v>537</v>
      </c>
    </row>
    <row r="123" spans="1:2" ht="10.5">
      <c r="A123" s="1" t="s">
        <v>537</v>
      </c>
      <c r="B123" s="1" t="s">
        <v>537</v>
      </c>
    </row>
    <row r="124" spans="1:2" ht="10.5">
      <c r="A124" s="1" t="s">
        <v>537</v>
      </c>
      <c r="B124" s="1" t="s">
        <v>537</v>
      </c>
    </row>
    <row r="125" spans="1:2" ht="10.5">
      <c r="A125" s="1" t="s">
        <v>537</v>
      </c>
      <c r="B125" s="1" t="s">
        <v>537</v>
      </c>
    </row>
    <row r="126" spans="1:2" ht="10.5">
      <c r="A126" s="1" t="s">
        <v>537</v>
      </c>
      <c r="B126" s="1" t="s">
        <v>537</v>
      </c>
    </row>
    <row r="127" spans="1:2" ht="10.5">
      <c r="A127" s="1" t="s">
        <v>537</v>
      </c>
      <c r="B127" s="1" t="s">
        <v>537</v>
      </c>
    </row>
    <row r="128" spans="1:2" ht="10.5">
      <c r="A128" s="1" t="s">
        <v>537</v>
      </c>
      <c r="B128" s="1" t="s">
        <v>537</v>
      </c>
    </row>
    <row r="129" spans="1:2" ht="10.5">
      <c r="A129" s="1" t="s">
        <v>537</v>
      </c>
      <c r="B129" s="1" t="s">
        <v>537</v>
      </c>
    </row>
    <row r="130" spans="1:2" ht="10.5">
      <c r="A130" s="1" t="s">
        <v>537</v>
      </c>
      <c r="B130" s="1" t="s">
        <v>537</v>
      </c>
    </row>
    <row r="131" spans="1:2" ht="10.5">
      <c r="A131" s="1" t="s">
        <v>537</v>
      </c>
      <c r="B131" s="1" t="s">
        <v>537</v>
      </c>
    </row>
    <row r="132" spans="1:2" ht="10.5">
      <c r="A132" s="1" t="s">
        <v>537</v>
      </c>
      <c r="B132" s="1" t="s">
        <v>537</v>
      </c>
    </row>
    <row r="133" spans="1:2" ht="10.5">
      <c r="A133" s="1" t="s">
        <v>537</v>
      </c>
      <c r="B133" s="1" t="s">
        <v>537</v>
      </c>
    </row>
    <row r="134" spans="1:2" ht="10.5">
      <c r="A134" s="1" t="s">
        <v>537</v>
      </c>
      <c r="B134" s="1" t="s">
        <v>537</v>
      </c>
    </row>
    <row r="135" spans="1:2" ht="10.5">
      <c r="A135" s="1" t="s">
        <v>537</v>
      </c>
      <c r="B135" s="1" t="s">
        <v>537</v>
      </c>
    </row>
    <row r="136" spans="1:2" ht="10.5">
      <c r="A136" s="1" t="s">
        <v>537</v>
      </c>
      <c r="B136" s="1" t="s">
        <v>537</v>
      </c>
    </row>
    <row r="137" spans="1:2" ht="10.5">
      <c r="A137" s="1" t="s">
        <v>537</v>
      </c>
      <c r="B137" s="1" t="s">
        <v>537</v>
      </c>
    </row>
    <row r="138" spans="1:2" ht="10.5">
      <c r="A138" s="1" t="s">
        <v>537</v>
      </c>
      <c r="B138" s="1" t="s">
        <v>537</v>
      </c>
    </row>
    <row r="139" spans="1:2" ht="10.5">
      <c r="A139" s="1" t="s">
        <v>537</v>
      </c>
      <c r="B139" s="1" t="s">
        <v>537</v>
      </c>
    </row>
    <row r="140" spans="1:2" ht="10.5">
      <c r="A140" s="1" t="s">
        <v>537</v>
      </c>
      <c r="B140" s="1" t="s">
        <v>537</v>
      </c>
    </row>
    <row r="141" spans="1:2" ht="10.5">
      <c r="A141" s="1" t="s">
        <v>537</v>
      </c>
      <c r="B141" s="1" t="s">
        <v>537</v>
      </c>
    </row>
    <row r="142" spans="1:2" ht="10.5">
      <c r="A142" s="1" t="s">
        <v>537</v>
      </c>
      <c r="B142" s="1" t="s">
        <v>537</v>
      </c>
    </row>
    <row r="143" spans="1:2" ht="10.5">
      <c r="A143" s="1" t="s">
        <v>537</v>
      </c>
      <c r="B143" s="1" t="s">
        <v>537</v>
      </c>
    </row>
    <row r="144" spans="1:2" ht="10.5">
      <c r="A144" s="1" t="s">
        <v>537</v>
      </c>
      <c r="B144" s="1" t="s">
        <v>537</v>
      </c>
    </row>
    <row r="145" spans="1:2" ht="10.5">
      <c r="A145" s="1" t="s">
        <v>537</v>
      </c>
      <c r="B145" s="1" t="s">
        <v>537</v>
      </c>
    </row>
    <row r="146" spans="1:2" ht="10.5">
      <c r="A146" s="1" t="s">
        <v>537</v>
      </c>
      <c r="B146" s="1" t="s">
        <v>537</v>
      </c>
    </row>
    <row r="147" spans="1:2" ht="10.5">
      <c r="A147" s="1" t="s">
        <v>537</v>
      </c>
      <c r="B147" s="1" t="s">
        <v>537</v>
      </c>
    </row>
    <row r="148" spans="1:2" ht="10.5">
      <c r="A148" s="1" t="s">
        <v>537</v>
      </c>
      <c r="B148" s="1" t="s">
        <v>537</v>
      </c>
    </row>
    <row r="149" spans="1:2" ht="10.5">
      <c r="A149" s="1" t="s">
        <v>537</v>
      </c>
      <c r="B149" s="1" t="s">
        <v>537</v>
      </c>
    </row>
    <row r="150" spans="1:2" ht="10.5">
      <c r="A150" s="1" t="s">
        <v>537</v>
      </c>
      <c r="B150" s="1" t="s">
        <v>537</v>
      </c>
    </row>
    <row r="151" spans="1:2" ht="10.5">
      <c r="A151" s="1" t="s">
        <v>537</v>
      </c>
      <c r="B151" s="1" t="s">
        <v>537</v>
      </c>
    </row>
    <row r="152" spans="1:2" ht="10.5">
      <c r="A152" s="1" t="s">
        <v>537</v>
      </c>
      <c r="B152" s="1" t="s">
        <v>537</v>
      </c>
    </row>
    <row r="153" spans="1:2" ht="10.5">
      <c r="A153" s="1" t="s">
        <v>537</v>
      </c>
      <c r="B153" s="1" t="s">
        <v>537</v>
      </c>
    </row>
    <row r="154" spans="1:2" ht="10.5">
      <c r="A154" s="1" t="s">
        <v>537</v>
      </c>
      <c r="B154" s="1" t="s">
        <v>537</v>
      </c>
    </row>
    <row r="155" spans="1:2" ht="10.5">
      <c r="A155" s="1" t="s">
        <v>537</v>
      </c>
      <c r="B155" s="1" t="s">
        <v>537</v>
      </c>
    </row>
    <row r="156" spans="1:2" ht="10.5">
      <c r="A156" s="1" t="s">
        <v>537</v>
      </c>
      <c r="B156" s="1" t="s">
        <v>537</v>
      </c>
    </row>
    <row r="157" spans="1:2" ht="10.5">
      <c r="A157" s="1" t="s">
        <v>537</v>
      </c>
      <c r="B157" s="1" t="s">
        <v>537</v>
      </c>
    </row>
    <row r="158" spans="1:2" ht="10.5">
      <c r="A158" s="1" t="s">
        <v>537</v>
      </c>
      <c r="B158" s="1" t="s">
        <v>537</v>
      </c>
    </row>
    <row r="159" spans="1:2" ht="10.5">
      <c r="A159" s="1" t="s">
        <v>537</v>
      </c>
      <c r="B159" s="1" t="s">
        <v>537</v>
      </c>
    </row>
    <row r="160" spans="1:2" ht="10.5">
      <c r="A160" s="1" t="s">
        <v>537</v>
      </c>
      <c r="B160" s="1" t="s">
        <v>537</v>
      </c>
    </row>
    <row r="161" spans="1:2" ht="10.5">
      <c r="A161" s="1" t="s">
        <v>537</v>
      </c>
      <c r="B161" s="1" t="s">
        <v>537</v>
      </c>
    </row>
    <row r="162" spans="1:2" ht="10.5">
      <c r="A162" s="1" t="s">
        <v>537</v>
      </c>
      <c r="B162" s="1" t="s">
        <v>537</v>
      </c>
    </row>
    <row r="163" spans="1:2" ht="10.5">
      <c r="A163" s="1" t="s">
        <v>537</v>
      </c>
      <c r="B163" s="1" t="s">
        <v>537</v>
      </c>
    </row>
    <row r="164" spans="1:2" ht="10.5">
      <c r="A164" s="1" t="s">
        <v>537</v>
      </c>
      <c r="B164" s="1" t="s">
        <v>537</v>
      </c>
    </row>
    <row r="165" spans="1:2" ht="10.5">
      <c r="A165" s="1" t="s">
        <v>537</v>
      </c>
      <c r="B165" s="1" t="s">
        <v>537</v>
      </c>
    </row>
    <row r="166" spans="1:2" ht="10.5">
      <c r="A166" s="1" t="s">
        <v>537</v>
      </c>
      <c r="B166" s="1" t="s">
        <v>537</v>
      </c>
    </row>
    <row r="167" spans="1:2" ht="10.5">
      <c r="A167" s="1" t="s">
        <v>537</v>
      </c>
      <c r="B167" s="1" t="s">
        <v>537</v>
      </c>
    </row>
    <row r="168" spans="1:2" ht="10.5">
      <c r="A168" s="1" t="s">
        <v>537</v>
      </c>
      <c r="B168" s="1" t="s">
        <v>537</v>
      </c>
    </row>
    <row r="169" spans="1:2" ht="10.5">
      <c r="A169" s="1" t="s">
        <v>537</v>
      </c>
      <c r="B169" s="1" t="s">
        <v>537</v>
      </c>
    </row>
    <row r="170" spans="1:2" ht="10.5">
      <c r="A170" s="1" t="s">
        <v>537</v>
      </c>
      <c r="B170" s="1" t="s">
        <v>537</v>
      </c>
    </row>
    <row r="171" spans="1:2" ht="10.5">
      <c r="A171" s="1" t="s">
        <v>537</v>
      </c>
      <c r="B171" s="1" t="s">
        <v>537</v>
      </c>
    </row>
    <row r="172" spans="1:2" ht="10.5">
      <c r="A172" s="1" t="s">
        <v>537</v>
      </c>
      <c r="B172" s="1" t="s">
        <v>537</v>
      </c>
    </row>
    <row r="173" spans="1:2" ht="10.5">
      <c r="A173" s="1" t="s">
        <v>537</v>
      </c>
      <c r="B173" s="1" t="s">
        <v>537</v>
      </c>
    </row>
    <row r="174" spans="1:2" ht="10.5">
      <c r="A174" s="1" t="s">
        <v>537</v>
      </c>
      <c r="B174" s="1" t="s">
        <v>537</v>
      </c>
    </row>
    <row r="175" spans="1:2" ht="10.5">
      <c r="A175" s="1" t="s">
        <v>537</v>
      </c>
      <c r="B175" s="1" t="s">
        <v>537</v>
      </c>
    </row>
    <row r="176" spans="1:2" ht="10.5">
      <c r="A176" s="1" t="s">
        <v>537</v>
      </c>
      <c r="B176" s="1" t="s">
        <v>537</v>
      </c>
    </row>
    <row r="177" spans="1:2" ht="10.5">
      <c r="A177" s="1" t="s">
        <v>537</v>
      </c>
      <c r="B177" s="1" t="s">
        <v>537</v>
      </c>
    </row>
    <row r="178" spans="1:2" ht="10.5">
      <c r="A178" s="1" t="s">
        <v>537</v>
      </c>
      <c r="B178" s="1" t="s">
        <v>537</v>
      </c>
    </row>
    <row r="179" spans="1:2" ht="10.5">
      <c r="A179" s="1" t="s">
        <v>537</v>
      </c>
      <c r="B179" s="1" t="s">
        <v>537</v>
      </c>
    </row>
    <row r="180" spans="1:2" ht="10.5">
      <c r="A180" s="1" t="s">
        <v>537</v>
      </c>
      <c r="B180" s="1" t="s">
        <v>537</v>
      </c>
    </row>
    <row r="181" spans="1:2" ht="10.5">
      <c r="A181" s="1" t="s">
        <v>537</v>
      </c>
      <c r="B181" s="1" t="s">
        <v>537</v>
      </c>
    </row>
    <row r="182" spans="1:2" ht="10.5">
      <c r="A182" s="1" t="s">
        <v>537</v>
      </c>
      <c r="B182" s="1" t="s">
        <v>537</v>
      </c>
    </row>
    <row r="183" spans="1:2" ht="10.5">
      <c r="A183" s="1" t="s">
        <v>537</v>
      </c>
      <c r="B183" s="1" t="s">
        <v>537</v>
      </c>
    </row>
    <row r="184" spans="1:2" ht="10.5">
      <c r="A184" s="1" t="s">
        <v>537</v>
      </c>
      <c r="B184" s="1" t="s">
        <v>537</v>
      </c>
    </row>
    <row r="185" spans="1:2" ht="10.5">
      <c r="A185" s="1" t="s">
        <v>537</v>
      </c>
      <c r="B185" s="1" t="s">
        <v>537</v>
      </c>
    </row>
    <row r="186" spans="1:2" ht="10.5">
      <c r="A186" s="1" t="s">
        <v>537</v>
      </c>
      <c r="B186" s="1" t="s">
        <v>537</v>
      </c>
    </row>
    <row r="187" spans="1:2" ht="10.5">
      <c r="A187" s="1" t="s">
        <v>537</v>
      </c>
      <c r="B187" s="1" t="s">
        <v>537</v>
      </c>
    </row>
    <row r="188" spans="1:2" ht="10.5">
      <c r="A188" s="1" t="s">
        <v>537</v>
      </c>
      <c r="B188" s="1" t="s">
        <v>537</v>
      </c>
    </row>
    <row r="189" spans="1:2" ht="10.5">
      <c r="A189" s="1" t="s">
        <v>537</v>
      </c>
      <c r="B189" s="1" t="s">
        <v>537</v>
      </c>
    </row>
    <row r="190" spans="1:2" ht="10.5">
      <c r="A190" s="1" t="s">
        <v>537</v>
      </c>
      <c r="B190" s="1" t="s">
        <v>537</v>
      </c>
    </row>
    <row r="191" spans="1:2" ht="10.5">
      <c r="A191" s="1" t="s">
        <v>537</v>
      </c>
      <c r="B191" s="1" t="s">
        <v>537</v>
      </c>
    </row>
    <row r="192" spans="1:2" ht="10.5">
      <c r="A192" s="1" t="s">
        <v>537</v>
      </c>
      <c r="B192" s="1" t="s">
        <v>537</v>
      </c>
    </row>
    <row r="193" spans="1:2" ht="10.5">
      <c r="A193" s="1" t="s">
        <v>537</v>
      </c>
      <c r="B193" s="1" t="s">
        <v>537</v>
      </c>
    </row>
    <row r="194" spans="1:2" ht="10.5">
      <c r="A194" s="1" t="s">
        <v>537</v>
      </c>
      <c r="B194" s="1" t="s">
        <v>537</v>
      </c>
    </row>
    <row r="195" spans="1:2" ht="10.5">
      <c r="A195" s="1" t="s">
        <v>537</v>
      </c>
      <c r="B195" s="1" t="s">
        <v>537</v>
      </c>
    </row>
    <row r="196" spans="1:2" ht="10.5">
      <c r="A196" s="1" t="s">
        <v>537</v>
      </c>
      <c r="B196" s="1" t="s">
        <v>537</v>
      </c>
    </row>
    <row r="197" spans="1:2" ht="10.5">
      <c r="A197" s="1" t="s">
        <v>537</v>
      </c>
      <c r="B197" s="1" t="s">
        <v>537</v>
      </c>
    </row>
    <row r="198" spans="1:2" ht="10.5">
      <c r="A198" s="1" t="s">
        <v>537</v>
      </c>
      <c r="B198" s="1" t="s">
        <v>537</v>
      </c>
    </row>
    <row r="199" spans="1:2" ht="10.5">
      <c r="A199" s="1" t="s">
        <v>537</v>
      </c>
      <c r="B199" s="1" t="s">
        <v>537</v>
      </c>
    </row>
    <row r="200" spans="1:2" ht="10.5">
      <c r="A200" s="1" t="s">
        <v>537</v>
      </c>
      <c r="B200" s="1" t="s">
        <v>537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562</v>
      </c>
      <c r="B1" s="1" t="s">
        <v>563</v>
      </c>
      <c r="C1" s="4" t="s">
        <v>193</v>
      </c>
    </row>
    <row r="2" spans="1:3" ht="10.5">
      <c r="A2" s="1" t="s">
        <v>670</v>
      </c>
      <c r="B2" s="1" t="s">
        <v>671</v>
      </c>
      <c r="C2" s="4">
        <v>0</v>
      </c>
    </row>
    <row r="3" spans="1:3" ht="10.5">
      <c r="A3" s="1" t="s">
        <v>672</v>
      </c>
      <c r="B3" s="1" t="s">
        <v>673</v>
      </c>
      <c r="C3" s="4">
        <v>0</v>
      </c>
    </row>
    <row r="4" spans="1:3" ht="10.5">
      <c r="A4" s="1" t="s">
        <v>674</v>
      </c>
      <c r="B4" s="1" t="s">
        <v>675</v>
      </c>
      <c r="C4" s="4">
        <v>0</v>
      </c>
    </row>
    <row r="5" spans="1:3" ht="10.5">
      <c r="A5" s="1" t="s">
        <v>676</v>
      </c>
      <c r="B5" s="1" t="s">
        <v>677</v>
      </c>
      <c r="C5" s="4">
        <v>0</v>
      </c>
    </row>
    <row r="6" spans="1:3" ht="10.5">
      <c r="A6" s="1" t="s">
        <v>678</v>
      </c>
      <c r="B6" s="1" t="s">
        <v>679</v>
      </c>
      <c r="C6" s="4">
        <v>0</v>
      </c>
    </row>
    <row r="7" spans="1:3" ht="10.5">
      <c r="A7" s="1" t="s">
        <v>680</v>
      </c>
      <c r="B7" s="1" t="s">
        <v>681</v>
      </c>
      <c r="C7" s="4">
        <v>0</v>
      </c>
    </row>
    <row r="8" spans="1:3" ht="10.5">
      <c r="A8" s="1" t="s">
        <v>682</v>
      </c>
      <c r="B8" s="1" t="s">
        <v>683</v>
      </c>
      <c r="C8" s="4">
        <v>0</v>
      </c>
    </row>
    <row r="9" spans="1:3" ht="10.5">
      <c r="A9" s="1" t="s">
        <v>684</v>
      </c>
      <c r="B9" s="1" t="s">
        <v>685</v>
      </c>
      <c r="C9" s="4">
        <v>0</v>
      </c>
    </row>
    <row r="10" spans="1:3" ht="10.5">
      <c r="A10" s="1" t="s">
        <v>539</v>
      </c>
      <c r="B10" s="1" t="s">
        <v>686</v>
      </c>
      <c r="C10" s="4">
        <v>0</v>
      </c>
    </row>
    <row r="11" spans="1:3" ht="10.5">
      <c r="A11" s="1" t="s">
        <v>687</v>
      </c>
      <c r="B11" s="1" t="s">
        <v>688</v>
      </c>
      <c r="C11" s="4">
        <v>0</v>
      </c>
    </row>
    <row r="12" spans="1:3" ht="10.5">
      <c r="A12" s="1" t="s">
        <v>689</v>
      </c>
      <c r="B12" s="1" t="s">
        <v>690</v>
      </c>
      <c r="C12" s="4">
        <v>0</v>
      </c>
    </row>
    <row r="13" spans="1:3" ht="10.5">
      <c r="A13" s="1" t="s">
        <v>691</v>
      </c>
      <c r="B13" s="1" t="s">
        <v>692</v>
      </c>
      <c r="C13" s="4">
        <v>0</v>
      </c>
    </row>
    <row r="14" spans="1:3" ht="10.5">
      <c r="A14" s="1" t="s">
        <v>693</v>
      </c>
      <c r="B14" s="1" t="s">
        <v>692</v>
      </c>
      <c r="C14" s="4">
        <v>-1</v>
      </c>
    </row>
    <row r="15" spans="1:3" ht="10.5">
      <c r="A15" s="1" t="s">
        <v>537</v>
      </c>
      <c r="B15" s="1" t="s">
        <v>537</v>
      </c>
      <c r="C15" s="4"/>
    </row>
    <row r="16" spans="1:3" ht="10.5">
      <c r="A16" s="1" t="s">
        <v>537</v>
      </c>
      <c r="B16" s="1" t="s">
        <v>537</v>
      </c>
      <c r="C16" s="4"/>
    </row>
    <row r="17" spans="1:3" ht="10.5">
      <c r="A17" s="1" t="s">
        <v>537</v>
      </c>
      <c r="B17" s="1" t="s">
        <v>537</v>
      </c>
      <c r="C17" s="4"/>
    </row>
    <row r="18" spans="1:3" ht="10.5">
      <c r="A18" s="1" t="s">
        <v>537</v>
      </c>
      <c r="B18" s="1" t="s">
        <v>537</v>
      </c>
      <c r="C18" s="4"/>
    </row>
    <row r="19" spans="1:3" ht="10.5">
      <c r="A19" s="1" t="s">
        <v>537</v>
      </c>
      <c r="B19" s="1" t="s">
        <v>537</v>
      </c>
      <c r="C19" s="4"/>
    </row>
    <row r="20" spans="1:3" ht="10.5">
      <c r="A20" s="1" t="s">
        <v>537</v>
      </c>
      <c r="B20" s="1" t="s">
        <v>537</v>
      </c>
      <c r="C20" s="4"/>
    </row>
    <row r="21" spans="1:3" ht="10.5">
      <c r="A21" s="1" t="s">
        <v>537</v>
      </c>
      <c r="B21" s="1" t="s">
        <v>537</v>
      </c>
      <c r="C21" s="4"/>
    </row>
    <row r="22" spans="1:3" ht="10.5">
      <c r="A22" s="1" t="s">
        <v>537</v>
      </c>
      <c r="B22" s="1" t="s">
        <v>537</v>
      </c>
      <c r="C22" s="4"/>
    </row>
    <row r="23" spans="1:3" ht="10.5">
      <c r="A23" s="1" t="s">
        <v>537</v>
      </c>
      <c r="B23" s="1" t="s">
        <v>537</v>
      </c>
      <c r="C23" s="4"/>
    </row>
    <row r="24" spans="1:3" ht="10.5">
      <c r="A24" s="1" t="s">
        <v>537</v>
      </c>
      <c r="B24" s="1" t="s">
        <v>537</v>
      </c>
      <c r="C24" s="4"/>
    </row>
    <row r="25" spans="1:3" ht="10.5">
      <c r="A25" s="1" t="s">
        <v>537</v>
      </c>
      <c r="B25" s="1" t="s">
        <v>537</v>
      </c>
      <c r="C25" s="4"/>
    </row>
    <row r="26" spans="1:3" ht="10.5">
      <c r="A26" s="1" t="s">
        <v>537</v>
      </c>
      <c r="B26" s="1" t="s">
        <v>537</v>
      </c>
      <c r="C26" s="4"/>
    </row>
    <row r="27" spans="1:3" ht="10.5">
      <c r="A27" s="1" t="s">
        <v>537</v>
      </c>
      <c r="B27" s="1" t="s">
        <v>537</v>
      </c>
      <c r="C27" s="4"/>
    </row>
    <row r="28" spans="1:3" ht="10.5">
      <c r="A28" s="1" t="s">
        <v>537</v>
      </c>
      <c r="B28" s="1" t="s">
        <v>537</v>
      </c>
      <c r="C28" s="4"/>
    </row>
    <row r="29" spans="1:3" ht="10.5">
      <c r="A29" s="1" t="s">
        <v>537</v>
      </c>
      <c r="B29" s="1" t="s">
        <v>537</v>
      </c>
      <c r="C29" s="4"/>
    </row>
    <row r="30" spans="1:3" ht="10.5">
      <c r="A30" s="1" t="s">
        <v>537</v>
      </c>
      <c r="B30" s="1" t="s">
        <v>537</v>
      </c>
      <c r="C30" s="4"/>
    </row>
    <row r="31" spans="1:3" ht="10.5">
      <c r="A31" s="1" t="s">
        <v>537</v>
      </c>
      <c r="B31" s="1" t="s">
        <v>537</v>
      </c>
      <c r="C31" s="4"/>
    </row>
    <row r="32" spans="1:3" ht="10.5">
      <c r="A32" s="1" t="s">
        <v>537</v>
      </c>
      <c r="B32" s="1" t="s">
        <v>537</v>
      </c>
      <c r="C32" s="4"/>
    </row>
    <row r="33" spans="1:3" ht="10.5">
      <c r="A33" s="1" t="s">
        <v>537</v>
      </c>
      <c r="B33" s="1" t="s">
        <v>537</v>
      </c>
      <c r="C33" s="4"/>
    </row>
    <row r="34" spans="1:3" ht="10.5">
      <c r="A34" s="1" t="s">
        <v>537</v>
      </c>
      <c r="B34" s="1" t="s">
        <v>537</v>
      </c>
      <c r="C34" s="4"/>
    </row>
    <row r="35" spans="1:3" ht="10.5">
      <c r="A35" s="1" t="s">
        <v>537</v>
      </c>
      <c r="B35" s="1" t="s">
        <v>537</v>
      </c>
      <c r="C35" s="4"/>
    </row>
    <row r="36" spans="1:3" ht="10.5">
      <c r="A36" s="1" t="s">
        <v>537</v>
      </c>
      <c r="B36" s="1" t="s">
        <v>537</v>
      </c>
      <c r="C36" s="4"/>
    </row>
    <row r="37" spans="1:3" ht="10.5">
      <c r="A37" s="1" t="s">
        <v>537</v>
      </c>
      <c r="B37" s="1" t="s">
        <v>537</v>
      </c>
      <c r="C37" s="4"/>
    </row>
    <row r="38" spans="1:3" ht="10.5">
      <c r="A38" s="1" t="s">
        <v>537</v>
      </c>
      <c r="B38" s="1" t="s">
        <v>537</v>
      </c>
      <c r="C38" s="4"/>
    </row>
    <row r="39" spans="1:3" ht="10.5">
      <c r="A39" s="1" t="s">
        <v>537</v>
      </c>
      <c r="B39" s="1" t="s">
        <v>537</v>
      </c>
      <c r="C39" s="4"/>
    </row>
    <row r="40" spans="1:3" ht="10.5">
      <c r="A40" s="1" t="s">
        <v>537</v>
      </c>
      <c r="B40" s="1" t="s">
        <v>537</v>
      </c>
      <c r="C40" s="4"/>
    </row>
    <row r="41" spans="1:3" ht="10.5">
      <c r="A41" s="1" t="s">
        <v>537</v>
      </c>
      <c r="B41" s="1" t="s">
        <v>537</v>
      </c>
      <c r="C41" s="4"/>
    </row>
    <row r="42" spans="1:3" ht="10.5">
      <c r="A42" s="1" t="s">
        <v>537</v>
      </c>
      <c r="B42" s="1" t="s">
        <v>537</v>
      </c>
      <c r="C42" s="4"/>
    </row>
    <row r="43" spans="1:3" ht="10.5">
      <c r="A43" s="1" t="s">
        <v>537</v>
      </c>
      <c r="B43" s="1" t="s">
        <v>537</v>
      </c>
      <c r="C43" s="4"/>
    </row>
    <row r="44" spans="1:3" ht="10.5">
      <c r="A44" s="1" t="s">
        <v>537</v>
      </c>
      <c r="B44" s="1" t="s">
        <v>537</v>
      </c>
      <c r="C44" s="4"/>
    </row>
    <row r="45" spans="1:3" ht="10.5">
      <c r="A45" s="1" t="s">
        <v>537</v>
      </c>
      <c r="B45" s="1" t="s">
        <v>537</v>
      </c>
      <c r="C45" s="4"/>
    </row>
    <row r="46" spans="1:3" ht="10.5">
      <c r="A46" s="1" t="s">
        <v>537</v>
      </c>
      <c r="B46" s="1" t="s">
        <v>537</v>
      </c>
      <c r="C46" s="4"/>
    </row>
    <row r="47" spans="1:3" ht="10.5">
      <c r="A47" s="1" t="s">
        <v>537</v>
      </c>
      <c r="B47" s="1" t="s">
        <v>537</v>
      </c>
      <c r="C47" s="4"/>
    </row>
    <row r="48" spans="1:3" ht="10.5">
      <c r="A48" s="1" t="s">
        <v>537</v>
      </c>
      <c r="B48" s="1" t="s">
        <v>537</v>
      </c>
      <c r="C48" s="4"/>
    </row>
    <row r="49" spans="1:3" ht="10.5">
      <c r="A49" s="1" t="s">
        <v>537</v>
      </c>
      <c r="B49" s="1" t="s">
        <v>537</v>
      </c>
      <c r="C49" s="4"/>
    </row>
    <row r="50" spans="1:3" ht="10.5">
      <c r="A50" s="1" t="s">
        <v>537</v>
      </c>
      <c r="B50" s="1" t="s">
        <v>537</v>
      </c>
      <c r="C50" s="4"/>
    </row>
    <row r="51" spans="1:3" ht="10.5">
      <c r="A51" s="1" t="s">
        <v>537</v>
      </c>
      <c r="B51" s="1" t="s">
        <v>537</v>
      </c>
      <c r="C51" s="4"/>
    </row>
    <row r="52" spans="1:3" ht="10.5">
      <c r="A52" s="1" t="s">
        <v>537</v>
      </c>
      <c r="B52" s="1" t="s">
        <v>537</v>
      </c>
      <c r="C52" s="4"/>
    </row>
    <row r="53" spans="1:3" ht="10.5">
      <c r="A53" s="1" t="s">
        <v>537</v>
      </c>
      <c r="B53" s="1" t="s">
        <v>537</v>
      </c>
      <c r="C53" s="4"/>
    </row>
    <row r="54" spans="1:3" ht="10.5">
      <c r="A54" s="1" t="s">
        <v>537</v>
      </c>
      <c r="B54" s="1" t="s">
        <v>537</v>
      </c>
      <c r="C54" s="4"/>
    </row>
    <row r="55" spans="1:3" ht="10.5">
      <c r="A55" s="1" t="s">
        <v>537</v>
      </c>
      <c r="B55" s="1" t="s">
        <v>537</v>
      </c>
      <c r="C55" s="4"/>
    </row>
    <row r="56" spans="1:3" ht="10.5">
      <c r="A56" s="1" t="s">
        <v>537</v>
      </c>
      <c r="B56" s="1" t="s">
        <v>537</v>
      </c>
      <c r="C56" s="4"/>
    </row>
    <row r="57" spans="1:3" ht="10.5">
      <c r="A57" s="1" t="s">
        <v>537</v>
      </c>
      <c r="B57" s="1" t="s">
        <v>537</v>
      </c>
      <c r="C57" s="4"/>
    </row>
    <row r="58" spans="1:3" ht="10.5">
      <c r="A58" s="1" t="s">
        <v>537</v>
      </c>
      <c r="B58" s="1" t="s">
        <v>537</v>
      </c>
      <c r="C58" s="4"/>
    </row>
    <row r="59" spans="1:3" ht="10.5">
      <c r="A59" s="1" t="s">
        <v>537</v>
      </c>
      <c r="B59" s="1" t="s">
        <v>537</v>
      </c>
      <c r="C59" s="4"/>
    </row>
    <row r="60" spans="1:3" ht="10.5">
      <c r="A60" s="1" t="s">
        <v>537</v>
      </c>
      <c r="B60" s="1" t="s">
        <v>537</v>
      </c>
      <c r="C60" s="4"/>
    </row>
    <row r="61" spans="1:3" ht="10.5">
      <c r="A61" s="1" t="s">
        <v>537</v>
      </c>
      <c r="B61" s="1" t="s">
        <v>537</v>
      </c>
      <c r="C61" s="4"/>
    </row>
    <row r="62" spans="1:3" ht="10.5">
      <c r="A62" s="1" t="s">
        <v>537</v>
      </c>
      <c r="B62" s="1" t="s">
        <v>537</v>
      </c>
      <c r="C62" s="4"/>
    </row>
    <row r="63" spans="1:3" ht="10.5">
      <c r="A63" s="1" t="s">
        <v>537</v>
      </c>
      <c r="B63" s="1" t="s">
        <v>537</v>
      </c>
      <c r="C63" s="4"/>
    </row>
    <row r="64" spans="1:3" ht="10.5">
      <c r="A64" s="1" t="s">
        <v>537</v>
      </c>
      <c r="B64" s="1" t="s">
        <v>537</v>
      </c>
      <c r="C64" s="4"/>
    </row>
    <row r="65" spans="1:3" ht="10.5">
      <c r="A65" s="1" t="s">
        <v>537</v>
      </c>
      <c r="B65" s="1" t="s">
        <v>537</v>
      </c>
      <c r="C65" s="4"/>
    </row>
    <row r="66" spans="1:3" ht="10.5">
      <c r="A66" s="1" t="s">
        <v>537</v>
      </c>
      <c r="B66" s="1" t="s">
        <v>537</v>
      </c>
      <c r="C66" s="4"/>
    </row>
    <row r="67" spans="1:3" ht="10.5">
      <c r="A67" s="1" t="s">
        <v>537</v>
      </c>
      <c r="B67" s="1" t="s">
        <v>537</v>
      </c>
      <c r="C67" s="4"/>
    </row>
    <row r="68" spans="1:3" ht="10.5">
      <c r="A68" s="1" t="s">
        <v>537</v>
      </c>
      <c r="B68" s="1" t="s">
        <v>537</v>
      </c>
      <c r="C68" s="4"/>
    </row>
    <row r="69" spans="1:3" ht="10.5">
      <c r="A69" s="1" t="s">
        <v>537</v>
      </c>
      <c r="B69" s="1" t="s">
        <v>537</v>
      </c>
      <c r="C69" s="4"/>
    </row>
    <row r="70" spans="1:3" ht="10.5">
      <c r="A70" s="1" t="s">
        <v>537</v>
      </c>
      <c r="B70" s="1" t="s">
        <v>537</v>
      </c>
      <c r="C70" s="4"/>
    </row>
    <row r="71" spans="1:3" ht="10.5">
      <c r="A71" s="1" t="s">
        <v>537</v>
      </c>
      <c r="B71" s="1" t="s">
        <v>537</v>
      </c>
      <c r="C71" s="4"/>
    </row>
    <row r="72" spans="1:3" ht="10.5">
      <c r="A72" s="1" t="s">
        <v>537</v>
      </c>
      <c r="B72" s="1" t="s">
        <v>537</v>
      </c>
      <c r="C72" s="4"/>
    </row>
    <row r="73" spans="1:3" ht="10.5">
      <c r="A73" s="1" t="s">
        <v>537</v>
      </c>
      <c r="B73" s="1" t="s">
        <v>537</v>
      </c>
      <c r="C73" s="4"/>
    </row>
    <row r="74" spans="1:3" ht="10.5">
      <c r="A74" s="1" t="s">
        <v>537</v>
      </c>
      <c r="B74" s="1" t="s">
        <v>537</v>
      </c>
      <c r="C74" s="4"/>
    </row>
    <row r="75" spans="1:3" ht="10.5">
      <c r="A75" s="1" t="s">
        <v>537</v>
      </c>
      <c r="B75" s="1" t="s">
        <v>537</v>
      </c>
      <c r="C75" s="4"/>
    </row>
    <row r="76" spans="1:3" ht="10.5">
      <c r="A76" s="1" t="s">
        <v>537</v>
      </c>
      <c r="B76" s="1" t="s">
        <v>537</v>
      </c>
      <c r="C76" s="4"/>
    </row>
    <row r="77" spans="1:3" ht="10.5">
      <c r="A77" s="1" t="s">
        <v>537</v>
      </c>
      <c r="B77" s="1" t="s">
        <v>537</v>
      </c>
      <c r="C77" s="4"/>
    </row>
    <row r="78" spans="1:3" ht="10.5">
      <c r="A78" s="1" t="s">
        <v>537</v>
      </c>
      <c r="B78" s="1" t="s">
        <v>537</v>
      </c>
      <c r="C78" s="4"/>
    </row>
    <row r="79" spans="1:3" ht="10.5">
      <c r="A79" s="1" t="s">
        <v>537</v>
      </c>
      <c r="B79" s="1" t="s">
        <v>537</v>
      </c>
      <c r="C79" s="4"/>
    </row>
    <row r="80" spans="1:3" ht="10.5">
      <c r="A80" s="1" t="s">
        <v>537</v>
      </c>
      <c r="B80" s="1" t="s">
        <v>537</v>
      </c>
      <c r="C80" s="4"/>
    </row>
    <row r="81" spans="1:3" ht="10.5">
      <c r="A81" s="1" t="s">
        <v>537</v>
      </c>
      <c r="B81" s="1" t="s">
        <v>537</v>
      </c>
      <c r="C81" s="4"/>
    </row>
    <row r="82" spans="1:3" ht="10.5">
      <c r="A82" s="1" t="s">
        <v>537</v>
      </c>
      <c r="B82" s="1" t="s">
        <v>537</v>
      </c>
      <c r="C82" s="4"/>
    </row>
    <row r="83" spans="1:3" ht="10.5">
      <c r="A83" s="1" t="s">
        <v>537</v>
      </c>
      <c r="B83" s="1" t="s">
        <v>537</v>
      </c>
      <c r="C83" s="4"/>
    </row>
    <row r="84" spans="1:3" ht="10.5">
      <c r="A84" s="1" t="s">
        <v>537</v>
      </c>
      <c r="B84" s="1" t="s">
        <v>537</v>
      </c>
      <c r="C84" s="4"/>
    </row>
    <row r="85" spans="1:3" ht="10.5">
      <c r="A85" s="1" t="s">
        <v>537</v>
      </c>
      <c r="B85" s="1" t="s">
        <v>537</v>
      </c>
      <c r="C85" s="4"/>
    </row>
    <row r="86" spans="1:3" ht="10.5">
      <c r="A86" s="1" t="s">
        <v>537</v>
      </c>
      <c r="B86" s="1" t="s">
        <v>537</v>
      </c>
      <c r="C86" s="4"/>
    </row>
    <row r="87" spans="1:3" ht="10.5">
      <c r="A87" s="1" t="s">
        <v>537</v>
      </c>
      <c r="B87" s="1" t="s">
        <v>537</v>
      </c>
      <c r="C87" s="4"/>
    </row>
    <row r="88" spans="1:3" ht="10.5">
      <c r="A88" s="1" t="s">
        <v>537</v>
      </c>
      <c r="B88" s="1" t="s">
        <v>537</v>
      </c>
      <c r="C88" s="4"/>
    </row>
    <row r="89" spans="1:3" ht="10.5">
      <c r="A89" s="1" t="s">
        <v>537</v>
      </c>
      <c r="B89" s="1" t="s">
        <v>537</v>
      </c>
      <c r="C89" s="4"/>
    </row>
    <row r="90" spans="1:3" ht="10.5">
      <c r="A90" s="1" t="s">
        <v>537</v>
      </c>
      <c r="B90" s="1" t="s">
        <v>537</v>
      </c>
      <c r="C90" s="4"/>
    </row>
    <row r="91" spans="1:3" ht="10.5">
      <c r="A91" s="1" t="s">
        <v>537</v>
      </c>
      <c r="B91" s="1" t="s">
        <v>537</v>
      </c>
      <c r="C91" s="4"/>
    </row>
    <row r="92" spans="1:3" ht="10.5">
      <c r="A92" s="1" t="s">
        <v>537</v>
      </c>
      <c r="B92" s="1" t="s">
        <v>537</v>
      </c>
      <c r="C92" s="4"/>
    </row>
    <row r="93" spans="1:3" ht="10.5">
      <c r="A93" s="1" t="s">
        <v>537</v>
      </c>
      <c r="B93" s="1" t="s">
        <v>537</v>
      </c>
      <c r="C93" s="4"/>
    </row>
    <row r="94" spans="1:3" ht="10.5">
      <c r="A94" s="1" t="s">
        <v>537</v>
      </c>
      <c r="B94" s="1" t="s">
        <v>537</v>
      </c>
      <c r="C94" s="4"/>
    </row>
    <row r="95" spans="1:3" ht="10.5">
      <c r="A95" s="1" t="s">
        <v>537</v>
      </c>
      <c r="B95" s="1" t="s">
        <v>537</v>
      </c>
      <c r="C95" s="4"/>
    </row>
    <row r="96" spans="1:3" ht="10.5">
      <c r="A96" s="1" t="s">
        <v>537</v>
      </c>
      <c r="B96" s="1" t="s">
        <v>537</v>
      </c>
      <c r="C96" s="4"/>
    </row>
    <row r="97" spans="1:3" ht="10.5">
      <c r="A97" s="1" t="s">
        <v>537</v>
      </c>
      <c r="B97" s="1" t="s">
        <v>537</v>
      </c>
      <c r="C97" s="4"/>
    </row>
    <row r="98" spans="1:3" ht="10.5">
      <c r="A98" s="1" t="s">
        <v>537</v>
      </c>
      <c r="B98" s="1" t="s">
        <v>537</v>
      </c>
      <c r="C98" s="4"/>
    </row>
    <row r="99" spans="1:3" ht="10.5">
      <c r="A99" s="1" t="s">
        <v>537</v>
      </c>
      <c r="B99" s="1" t="s">
        <v>537</v>
      </c>
      <c r="C99" s="4"/>
    </row>
    <row r="100" spans="1:3" ht="10.5">
      <c r="A100" s="1" t="s">
        <v>537</v>
      </c>
      <c r="B100" s="1" t="s">
        <v>537</v>
      </c>
      <c r="C100" s="4"/>
    </row>
    <row r="101" spans="1:3" ht="10.5">
      <c r="A101" s="1" t="s">
        <v>537</v>
      </c>
      <c r="B101" s="1" t="s">
        <v>537</v>
      </c>
      <c r="C101" s="4"/>
    </row>
    <row r="102" spans="1:3" ht="10.5">
      <c r="A102" s="1" t="s">
        <v>537</v>
      </c>
      <c r="B102" s="1" t="s">
        <v>537</v>
      </c>
      <c r="C102" s="4"/>
    </row>
    <row r="103" spans="1:3" ht="10.5">
      <c r="A103" s="1" t="s">
        <v>537</v>
      </c>
      <c r="B103" s="1" t="s">
        <v>537</v>
      </c>
      <c r="C103" s="4"/>
    </row>
    <row r="104" spans="1:3" ht="10.5">
      <c r="A104" s="1" t="s">
        <v>537</v>
      </c>
      <c r="B104" s="1" t="s">
        <v>537</v>
      </c>
      <c r="C104" s="4"/>
    </row>
    <row r="105" spans="1:3" ht="10.5">
      <c r="A105" s="1" t="s">
        <v>537</v>
      </c>
      <c r="B105" s="1" t="s">
        <v>537</v>
      </c>
      <c r="C105" s="4"/>
    </row>
    <row r="106" spans="1:3" ht="10.5">
      <c r="A106" s="1" t="s">
        <v>537</v>
      </c>
      <c r="B106" s="1" t="s">
        <v>537</v>
      </c>
      <c r="C106" s="4"/>
    </row>
    <row r="107" spans="1:3" ht="10.5">
      <c r="A107" s="1" t="s">
        <v>537</v>
      </c>
      <c r="B107" s="1" t="s">
        <v>537</v>
      </c>
      <c r="C107" s="4"/>
    </row>
    <row r="108" spans="1:3" ht="10.5">
      <c r="A108" s="1" t="s">
        <v>537</v>
      </c>
      <c r="B108" s="1" t="s">
        <v>537</v>
      </c>
      <c r="C108" s="4"/>
    </row>
    <row r="109" spans="1:3" ht="10.5">
      <c r="A109" s="1" t="s">
        <v>537</v>
      </c>
      <c r="B109" s="1" t="s">
        <v>537</v>
      </c>
      <c r="C109" s="4"/>
    </row>
    <row r="110" spans="1:3" ht="10.5">
      <c r="A110" s="1" t="s">
        <v>537</v>
      </c>
      <c r="B110" s="1" t="s">
        <v>537</v>
      </c>
      <c r="C110" s="4"/>
    </row>
    <row r="111" spans="1:3" ht="10.5">
      <c r="A111" s="1" t="s">
        <v>537</v>
      </c>
      <c r="B111" s="1" t="s">
        <v>537</v>
      </c>
      <c r="C111" s="4"/>
    </row>
    <row r="112" spans="1:3" ht="10.5">
      <c r="A112" s="1" t="s">
        <v>537</v>
      </c>
      <c r="B112" s="1" t="s">
        <v>537</v>
      </c>
      <c r="C112" s="4"/>
    </row>
    <row r="113" spans="1:3" ht="10.5">
      <c r="A113" s="1" t="s">
        <v>537</v>
      </c>
      <c r="B113" s="1" t="s">
        <v>537</v>
      </c>
      <c r="C113" s="4"/>
    </row>
    <row r="114" spans="1:3" ht="10.5">
      <c r="A114" s="1" t="s">
        <v>537</v>
      </c>
      <c r="B114" s="1" t="s">
        <v>537</v>
      </c>
      <c r="C114" s="4"/>
    </row>
    <row r="115" spans="1:3" ht="10.5">
      <c r="A115" s="1" t="s">
        <v>537</v>
      </c>
      <c r="B115" s="1" t="s">
        <v>537</v>
      </c>
      <c r="C115" s="4"/>
    </row>
    <row r="116" spans="1:3" ht="10.5">
      <c r="A116" s="1" t="s">
        <v>537</v>
      </c>
      <c r="B116" s="1" t="s">
        <v>537</v>
      </c>
      <c r="C116" s="4"/>
    </row>
    <row r="117" spans="1:3" ht="10.5">
      <c r="A117" s="1" t="s">
        <v>537</v>
      </c>
      <c r="B117" s="1" t="s">
        <v>537</v>
      </c>
      <c r="C117" s="4"/>
    </row>
    <row r="118" spans="1:3" ht="10.5">
      <c r="A118" s="1" t="s">
        <v>537</v>
      </c>
      <c r="B118" s="1" t="s">
        <v>537</v>
      </c>
      <c r="C118" s="4"/>
    </row>
    <row r="119" spans="1:3" ht="10.5">
      <c r="A119" s="1" t="s">
        <v>537</v>
      </c>
      <c r="B119" s="1" t="s">
        <v>537</v>
      </c>
      <c r="C119" s="4"/>
    </row>
    <row r="120" spans="1:3" ht="10.5">
      <c r="A120" s="1" t="s">
        <v>537</v>
      </c>
      <c r="B120" s="1" t="s">
        <v>537</v>
      </c>
      <c r="C120" s="4"/>
    </row>
    <row r="121" spans="1:3" ht="10.5">
      <c r="A121" s="1" t="s">
        <v>537</v>
      </c>
      <c r="B121" s="1" t="s">
        <v>537</v>
      </c>
      <c r="C121" s="4"/>
    </row>
    <row r="122" spans="1:3" ht="10.5">
      <c r="A122" s="1" t="s">
        <v>537</v>
      </c>
      <c r="B122" s="1" t="s">
        <v>537</v>
      </c>
      <c r="C122" s="4"/>
    </row>
    <row r="123" spans="1:3" ht="10.5">
      <c r="A123" s="1" t="s">
        <v>537</v>
      </c>
      <c r="B123" s="1" t="s">
        <v>537</v>
      </c>
      <c r="C123" s="4"/>
    </row>
    <row r="124" spans="1:3" ht="10.5">
      <c r="A124" s="1" t="s">
        <v>537</v>
      </c>
      <c r="B124" s="1" t="s">
        <v>537</v>
      </c>
      <c r="C124" s="4"/>
    </row>
    <row r="125" spans="1:3" ht="10.5">
      <c r="A125" s="1" t="s">
        <v>537</v>
      </c>
      <c r="B125" s="1" t="s">
        <v>537</v>
      </c>
      <c r="C125" s="4"/>
    </row>
    <row r="126" spans="1:3" ht="10.5">
      <c r="A126" s="1" t="s">
        <v>537</v>
      </c>
      <c r="B126" s="1" t="s">
        <v>537</v>
      </c>
      <c r="C126" s="4"/>
    </row>
    <row r="127" spans="1:3" ht="10.5">
      <c r="A127" s="1" t="s">
        <v>537</v>
      </c>
      <c r="B127" s="1" t="s">
        <v>537</v>
      </c>
      <c r="C127" s="4"/>
    </row>
    <row r="128" spans="1:3" ht="10.5">
      <c r="A128" s="1" t="s">
        <v>537</v>
      </c>
      <c r="B128" s="1" t="s">
        <v>537</v>
      </c>
      <c r="C128" s="4"/>
    </row>
    <row r="129" spans="1:3" ht="10.5">
      <c r="A129" s="1" t="s">
        <v>537</v>
      </c>
      <c r="B129" s="1" t="s">
        <v>537</v>
      </c>
      <c r="C129" s="4"/>
    </row>
    <row r="130" spans="1:3" ht="10.5">
      <c r="A130" s="1" t="s">
        <v>537</v>
      </c>
      <c r="B130" s="1" t="s">
        <v>537</v>
      </c>
      <c r="C130" s="4"/>
    </row>
    <row r="131" spans="1:3" ht="10.5">
      <c r="A131" s="1" t="s">
        <v>537</v>
      </c>
      <c r="B131" s="1" t="s">
        <v>537</v>
      </c>
      <c r="C131" s="4"/>
    </row>
    <row r="132" spans="1:3" ht="10.5">
      <c r="A132" s="1" t="s">
        <v>537</v>
      </c>
      <c r="B132" s="1" t="s">
        <v>537</v>
      </c>
      <c r="C132" s="4"/>
    </row>
    <row r="133" spans="1:3" ht="10.5">
      <c r="A133" s="1" t="s">
        <v>537</v>
      </c>
      <c r="B133" s="1" t="s">
        <v>537</v>
      </c>
      <c r="C133" s="4"/>
    </row>
    <row r="134" spans="1:3" ht="10.5">
      <c r="A134" s="1" t="s">
        <v>537</v>
      </c>
      <c r="B134" s="1" t="s">
        <v>537</v>
      </c>
      <c r="C134" s="4"/>
    </row>
    <row r="135" spans="1:3" ht="10.5">
      <c r="A135" s="1" t="s">
        <v>537</v>
      </c>
      <c r="B135" s="1" t="s">
        <v>537</v>
      </c>
      <c r="C135" s="4"/>
    </row>
    <row r="136" spans="1:3" ht="10.5">
      <c r="A136" s="1" t="s">
        <v>537</v>
      </c>
      <c r="B136" s="1" t="s">
        <v>537</v>
      </c>
      <c r="C136" s="4"/>
    </row>
    <row r="137" spans="1:3" ht="10.5">
      <c r="A137" s="1" t="s">
        <v>537</v>
      </c>
      <c r="B137" s="1" t="s">
        <v>537</v>
      </c>
      <c r="C137" s="4"/>
    </row>
    <row r="138" spans="1:3" ht="10.5">
      <c r="A138" s="1" t="s">
        <v>537</v>
      </c>
      <c r="B138" s="1" t="s">
        <v>537</v>
      </c>
      <c r="C138" s="4"/>
    </row>
    <row r="139" spans="1:3" ht="10.5">
      <c r="A139" s="1" t="s">
        <v>537</v>
      </c>
      <c r="B139" s="1" t="s">
        <v>537</v>
      </c>
      <c r="C139" s="4"/>
    </row>
    <row r="140" spans="1:3" ht="10.5">
      <c r="A140" s="1" t="s">
        <v>537</v>
      </c>
      <c r="B140" s="1" t="s">
        <v>537</v>
      </c>
      <c r="C140" s="4"/>
    </row>
    <row r="141" spans="1:3" ht="10.5">
      <c r="A141" s="1" t="s">
        <v>537</v>
      </c>
      <c r="B141" s="1" t="s">
        <v>537</v>
      </c>
      <c r="C141" s="4"/>
    </row>
    <row r="142" spans="1:3" ht="10.5">
      <c r="A142" s="1" t="s">
        <v>537</v>
      </c>
      <c r="B142" s="1" t="s">
        <v>537</v>
      </c>
      <c r="C142" s="4"/>
    </row>
    <row r="143" spans="1:3" ht="10.5">
      <c r="A143" s="1" t="s">
        <v>537</v>
      </c>
      <c r="B143" s="1" t="s">
        <v>537</v>
      </c>
      <c r="C143" s="4"/>
    </row>
    <row r="144" spans="1:3" ht="10.5">
      <c r="A144" s="1" t="s">
        <v>537</v>
      </c>
      <c r="B144" s="1" t="s">
        <v>537</v>
      </c>
      <c r="C144" s="4"/>
    </row>
    <row r="145" spans="1:3" ht="10.5">
      <c r="A145" s="1" t="s">
        <v>537</v>
      </c>
      <c r="B145" s="1" t="s">
        <v>537</v>
      </c>
      <c r="C145" s="4"/>
    </row>
    <row r="146" spans="1:3" ht="10.5">
      <c r="A146" s="1" t="s">
        <v>537</v>
      </c>
      <c r="B146" s="1" t="s">
        <v>537</v>
      </c>
      <c r="C146" s="4"/>
    </row>
    <row r="147" spans="1:3" ht="10.5">
      <c r="A147" s="1" t="s">
        <v>537</v>
      </c>
      <c r="B147" s="1" t="s">
        <v>537</v>
      </c>
      <c r="C147" s="4"/>
    </row>
    <row r="148" spans="1:3" ht="10.5">
      <c r="A148" s="1" t="s">
        <v>537</v>
      </c>
      <c r="B148" s="1" t="s">
        <v>537</v>
      </c>
      <c r="C148" s="4"/>
    </row>
    <row r="149" spans="1:3" ht="10.5">
      <c r="A149" s="1" t="s">
        <v>537</v>
      </c>
      <c r="B149" s="1" t="s">
        <v>537</v>
      </c>
      <c r="C149" s="4"/>
    </row>
    <row r="150" spans="1:3" ht="10.5">
      <c r="A150" s="1" t="s">
        <v>537</v>
      </c>
      <c r="B150" s="1" t="s">
        <v>537</v>
      </c>
      <c r="C150" s="4"/>
    </row>
    <row r="151" spans="1:3" ht="10.5">
      <c r="A151" s="1" t="s">
        <v>537</v>
      </c>
      <c r="B151" s="1" t="s">
        <v>537</v>
      </c>
      <c r="C151" s="4"/>
    </row>
    <row r="152" spans="1:3" ht="10.5">
      <c r="A152" s="1" t="s">
        <v>537</v>
      </c>
      <c r="B152" s="1" t="s">
        <v>537</v>
      </c>
      <c r="C152" s="4"/>
    </row>
    <row r="153" spans="1:3" ht="10.5">
      <c r="A153" s="1" t="s">
        <v>537</v>
      </c>
      <c r="B153" s="1" t="s">
        <v>537</v>
      </c>
      <c r="C153" s="4"/>
    </row>
    <row r="154" spans="1:3" ht="10.5">
      <c r="A154" s="1" t="s">
        <v>537</v>
      </c>
      <c r="B154" s="1" t="s">
        <v>537</v>
      </c>
      <c r="C154" s="4"/>
    </row>
    <row r="155" spans="1:3" ht="10.5">
      <c r="A155" s="1" t="s">
        <v>537</v>
      </c>
      <c r="B155" s="1" t="s">
        <v>537</v>
      </c>
      <c r="C155" s="4"/>
    </row>
    <row r="156" spans="1:3" ht="10.5">
      <c r="A156" s="1" t="s">
        <v>537</v>
      </c>
      <c r="B156" s="1" t="s">
        <v>537</v>
      </c>
      <c r="C156" s="4"/>
    </row>
    <row r="157" spans="1:3" ht="10.5">
      <c r="A157" s="1" t="s">
        <v>537</v>
      </c>
      <c r="B157" s="1" t="s">
        <v>537</v>
      </c>
      <c r="C157" s="4"/>
    </row>
    <row r="158" spans="1:3" ht="10.5">
      <c r="A158" s="1" t="s">
        <v>537</v>
      </c>
      <c r="B158" s="1" t="s">
        <v>537</v>
      </c>
      <c r="C158" s="4"/>
    </row>
    <row r="159" spans="1:3" ht="10.5">
      <c r="A159" s="1" t="s">
        <v>537</v>
      </c>
      <c r="B159" s="1" t="s">
        <v>537</v>
      </c>
      <c r="C159" s="4"/>
    </row>
    <row r="160" spans="1:3" ht="10.5">
      <c r="A160" s="1" t="s">
        <v>537</v>
      </c>
      <c r="B160" s="1" t="s">
        <v>537</v>
      </c>
      <c r="C160" s="4"/>
    </row>
    <row r="161" spans="1:3" ht="10.5">
      <c r="A161" s="1" t="s">
        <v>537</v>
      </c>
      <c r="B161" s="1" t="s">
        <v>537</v>
      </c>
      <c r="C161" s="4"/>
    </row>
    <row r="162" spans="1:3" ht="10.5">
      <c r="A162" s="1" t="s">
        <v>537</v>
      </c>
      <c r="B162" s="1" t="s">
        <v>537</v>
      </c>
      <c r="C162" s="4"/>
    </row>
    <row r="163" spans="1:3" ht="10.5">
      <c r="A163" s="1" t="s">
        <v>537</v>
      </c>
      <c r="B163" s="1" t="s">
        <v>537</v>
      </c>
      <c r="C163" s="4"/>
    </row>
    <row r="164" spans="1:3" ht="10.5">
      <c r="A164" s="1" t="s">
        <v>537</v>
      </c>
      <c r="B164" s="1" t="s">
        <v>537</v>
      </c>
      <c r="C164" s="4"/>
    </row>
    <row r="165" spans="1:3" ht="10.5">
      <c r="A165" s="1" t="s">
        <v>537</v>
      </c>
      <c r="B165" s="1" t="s">
        <v>537</v>
      </c>
      <c r="C165" s="4"/>
    </row>
    <row r="166" spans="1:3" ht="10.5">
      <c r="A166" s="1" t="s">
        <v>537</v>
      </c>
      <c r="B166" s="1" t="s">
        <v>537</v>
      </c>
      <c r="C166" s="4"/>
    </row>
    <row r="167" spans="1:3" ht="10.5">
      <c r="A167" s="1" t="s">
        <v>537</v>
      </c>
      <c r="B167" s="1" t="s">
        <v>537</v>
      </c>
      <c r="C167" s="4"/>
    </row>
    <row r="168" spans="1:3" ht="10.5">
      <c r="A168" s="1" t="s">
        <v>537</v>
      </c>
      <c r="B168" s="1" t="s">
        <v>537</v>
      </c>
      <c r="C168" s="4"/>
    </row>
    <row r="169" spans="1:3" ht="10.5">
      <c r="A169" s="1" t="s">
        <v>537</v>
      </c>
      <c r="B169" s="1" t="s">
        <v>537</v>
      </c>
      <c r="C169" s="4"/>
    </row>
    <row r="170" spans="1:3" ht="10.5">
      <c r="A170" s="1" t="s">
        <v>537</v>
      </c>
      <c r="B170" s="1" t="s">
        <v>537</v>
      </c>
      <c r="C170" s="4"/>
    </row>
    <row r="171" spans="1:3" ht="10.5">
      <c r="A171" s="1" t="s">
        <v>537</v>
      </c>
      <c r="B171" s="1" t="s">
        <v>537</v>
      </c>
      <c r="C171" s="4"/>
    </row>
    <row r="172" spans="1:3" ht="10.5">
      <c r="A172" s="1" t="s">
        <v>537</v>
      </c>
      <c r="B172" s="1" t="s">
        <v>537</v>
      </c>
      <c r="C172" s="4"/>
    </row>
    <row r="173" spans="1:3" ht="10.5">
      <c r="A173" s="1" t="s">
        <v>537</v>
      </c>
      <c r="B173" s="1" t="s">
        <v>537</v>
      </c>
      <c r="C173" s="4"/>
    </row>
    <row r="174" spans="1:3" ht="10.5">
      <c r="A174" s="1" t="s">
        <v>537</v>
      </c>
      <c r="B174" s="1" t="s">
        <v>537</v>
      </c>
      <c r="C174" s="4"/>
    </row>
    <row r="175" spans="1:3" ht="10.5">
      <c r="A175" s="1" t="s">
        <v>537</v>
      </c>
      <c r="B175" s="1" t="s">
        <v>537</v>
      </c>
      <c r="C175" s="4"/>
    </row>
    <row r="176" spans="1:3" ht="10.5">
      <c r="A176" s="1" t="s">
        <v>537</v>
      </c>
      <c r="B176" s="1" t="s">
        <v>537</v>
      </c>
      <c r="C176" s="4"/>
    </row>
    <row r="177" spans="1:3" ht="10.5">
      <c r="A177" s="1" t="s">
        <v>537</v>
      </c>
      <c r="B177" s="1" t="s">
        <v>537</v>
      </c>
      <c r="C177" s="4"/>
    </row>
    <row r="178" spans="1:3" ht="10.5">
      <c r="A178" s="1" t="s">
        <v>537</v>
      </c>
      <c r="B178" s="1" t="s">
        <v>537</v>
      </c>
      <c r="C178" s="4"/>
    </row>
    <row r="179" spans="1:3" ht="10.5">
      <c r="A179" s="1" t="s">
        <v>537</v>
      </c>
      <c r="B179" s="1" t="s">
        <v>537</v>
      </c>
      <c r="C179" s="4"/>
    </row>
    <row r="180" spans="1:3" ht="10.5">
      <c r="A180" s="1" t="s">
        <v>537</v>
      </c>
      <c r="B180" s="1" t="s">
        <v>537</v>
      </c>
      <c r="C180" s="4"/>
    </row>
    <row r="181" spans="1:3" ht="10.5">
      <c r="A181" s="1" t="s">
        <v>537</v>
      </c>
      <c r="B181" s="1" t="s">
        <v>537</v>
      </c>
      <c r="C181" s="4"/>
    </row>
    <row r="182" spans="1:3" ht="10.5">
      <c r="A182" s="1" t="s">
        <v>537</v>
      </c>
      <c r="B182" s="1" t="s">
        <v>537</v>
      </c>
      <c r="C182" s="4"/>
    </row>
    <row r="183" spans="1:3" ht="10.5">
      <c r="A183" s="1" t="s">
        <v>537</v>
      </c>
      <c r="B183" s="1" t="s">
        <v>537</v>
      </c>
      <c r="C183" s="4"/>
    </row>
    <row r="184" spans="1:3" ht="10.5">
      <c r="A184" s="1" t="s">
        <v>537</v>
      </c>
      <c r="B184" s="1" t="s">
        <v>537</v>
      </c>
      <c r="C184" s="4"/>
    </row>
    <row r="185" spans="1:3" ht="10.5">
      <c r="A185" s="1" t="s">
        <v>537</v>
      </c>
      <c r="B185" s="1" t="s">
        <v>537</v>
      </c>
      <c r="C185" s="4"/>
    </row>
    <row r="186" spans="1:3" ht="10.5">
      <c r="A186" s="1" t="s">
        <v>537</v>
      </c>
      <c r="B186" s="1" t="s">
        <v>537</v>
      </c>
      <c r="C186" s="4"/>
    </row>
    <row r="187" spans="1:3" ht="10.5">
      <c r="A187" s="1" t="s">
        <v>537</v>
      </c>
      <c r="B187" s="1" t="s">
        <v>537</v>
      </c>
      <c r="C187" s="4"/>
    </row>
    <row r="188" spans="1:3" ht="10.5">
      <c r="A188" s="1" t="s">
        <v>537</v>
      </c>
      <c r="B188" s="1" t="s">
        <v>537</v>
      </c>
      <c r="C188" s="4"/>
    </row>
    <row r="189" spans="1:3" ht="10.5">
      <c r="A189" s="1" t="s">
        <v>537</v>
      </c>
      <c r="B189" s="1" t="s">
        <v>537</v>
      </c>
      <c r="C189" s="4"/>
    </row>
    <row r="190" spans="1:3" ht="10.5">
      <c r="A190" s="1" t="s">
        <v>537</v>
      </c>
      <c r="B190" s="1" t="s">
        <v>537</v>
      </c>
      <c r="C190" s="4"/>
    </row>
    <row r="191" spans="1:3" ht="10.5">
      <c r="A191" s="1" t="s">
        <v>537</v>
      </c>
      <c r="B191" s="1" t="s">
        <v>537</v>
      </c>
      <c r="C191" s="4"/>
    </row>
    <row r="192" spans="1:3" ht="10.5">
      <c r="A192" s="1" t="s">
        <v>537</v>
      </c>
      <c r="B192" s="1" t="s">
        <v>537</v>
      </c>
      <c r="C192" s="4"/>
    </row>
    <row r="193" spans="1:3" ht="10.5">
      <c r="A193" s="1" t="s">
        <v>537</v>
      </c>
      <c r="B193" s="1" t="s">
        <v>537</v>
      </c>
      <c r="C193" s="4"/>
    </row>
    <row r="194" spans="1:3" ht="10.5">
      <c r="A194" s="1" t="s">
        <v>537</v>
      </c>
      <c r="B194" s="1" t="s">
        <v>537</v>
      </c>
      <c r="C194" s="4"/>
    </row>
    <row r="195" spans="1:3" ht="10.5">
      <c r="A195" s="1" t="s">
        <v>537</v>
      </c>
      <c r="B195" s="1" t="s">
        <v>537</v>
      </c>
      <c r="C195" s="4"/>
    </row>
    <row r="196" spans="1:3" ht="10.5">
      <c r="A196" s="1" t="s">
        <v>537</v>
      </c>
      <c r="B196" s="1" t="s">
        <v>537</v>
      </c>
      <c r="C196" s="4"/>
    </row>
    <row r="197" spans="1:3" ht="10.5">
      <c r="A197" s="1" t="s">
        <v>537</v>
      </c>
      <c r="B197" s="1" t="s">
        <v>537</v>
      </c>
      <c r="C197" s="4"/>
    </row>
    <row r="198" spans="1:3" ht="10.5">
      <c r="A198" s="1" t="s">
        <v>537</v>
      </c>
      <c r="B198" s="1" t="s">
        <v>537</v>
      </c>
      <c r="C198" s="4"/>
    </row>
    <row r="199" spans="1:3" ht="10.5">
      <c r="A199" s="1" t="s">
        <v>537</v>
      </c>
      <c r="B199" s="1" t="s">
        <v>537</v>
      </c>
      <c r="C199" s="4"/>
    </row>
    <row r="200" spans="1:3" ht="10.5">
      <c r="A200" s="1" t="s">
        <v>537</v>
      </c>
      <c r="B200" s="1" t="s">
        <v>537</v>
      </c>
      <c r="C200" s="4"/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562</v>
      </c>
      <c r="B1" s="1" t="s">
        <v>563</v>
      </c>
    </row>
    <row r="2" spans="1:3" ht="10.5">
      <c r="A2" s="1" t="s">
        <v>694</v>
      </c>
      <c r="B2" s="1" t="s">
        <v>694</v>
      </c>
      <c r="C2" s="4"/>
    </row>
    <row r="3" spans="1:2" ht="10.5">
      <c r="A3" s="1" t="s">
        <v>695</v>
      </c>
      <c r="B3" s="1" t="s">
        <v>695</v>
      </c>
    </row>
    <row r="4" spans="1:2" ht="10.5">
      <c r="A4" s="1" t="s">
        <v>696</v>
      </c>
      <c r="B4" s="1" t="s">
        <v>696</v>
      </c>
    </row>
    <row r="5" spans="1:2" ht="10.5">
      <c r="A5" s="1" t="s">
        <v>538</v>
      </c>
      <c r="B5" s="1" t="s">
        <v>538</v>
      </c>
    </row>
    <row r="6" spans="1:2" ht="10.5">
      <c r="A6" s="1" t="s">
        <v>537</v>
      </c>
      <c r="B6" s="1" t="s">
        <v>537</v>
      </c>
    </row>
    <row r="7" spans="1:2" ht="10.5">
      <c r="A7" s="1" t="s">
        <v>537</v>
      </c>
      <c r="B7" s="1" t="s">
        <v>537</v>
      </c>
    </row>
    <row r="8" spans="1:2" ht="10.5">
      <c r="A8" s="1" t="s">
        <v>537</v>
      </c>
      <c r="B8" s="1" t="s">
        <v>537</v>
      </c>
    </row>
    <row r="9" spans="1:2" ht="10.5">
      <c r="A9" s="1" t="s">
        <v>537</v>
      </c>
      <c r="B9" s="1" t="s">
        <v>537</v>
      </c>
    </row>
    <row r="10" spans="1:2" ht="10.5">
      <c r="A10" s="1" t="s">
        <v>537</v>
      </c>
      <c r="B10" s="1" t="s">
        <v>537</v>
      </c>
    </row>
    <row r="11" spans="1:2" ht="10.5">
      <c r="A11" s="1" t="s">
        <v>537</v>
      </c>
      <c r="B11" s="1" t="s">
        <v>537</v>
      </c>
    </row>
    <row r="12" spans="1:2" ht="10.5">
      <c r="A12" s="1" t="s">
        <v>537</v>
      </c>
      <c r="B12" s="1" t="s">
        <v>537</v>
      </c>
    </row>
    <row r="13" spans="1:2" ht="10.5">
      <c r="A13" s="1" t="s">
        <v>537</v>
      </c>
      <c r="B13" s="1" t="s">
        <v>537</v>
      </c>
    </row>
    <row r="14" spans="1:2" ht="10.5">
      <c r="A14" s="1" t="s">
        <v>537</v>
      </c>
      <c r="B14" s="1" t="s">
        <v>537</v>
      </c>
    </row>
    <row r="15" spans="1:2" ht="10.5">
      <c r="A15" s="1" t="s">
        <v>537</v>
      </c>
      <c r="B15" s="1" t="s">
        <v>537</v>
      </c>
    </row>
    <row r="16" spans="1:2" ht="10.5">
      <c r="A16" s="1" t="s">
        <v>537</v>
      </c>
      <c r="B16" s="1" t="s">
        <v>537</v>
      </c>
    </row>
    <row r="17" spans="1:2" ht="10.5">
      <c r="A17" s="1" t="s">
        <v>537</v>
      </c>
      <c r="B17" s="1" t="s">
        <v>537</v>
      </c>
    </row>
    <row r="18" spans="1:2" ht="10.5">
      <c r="A18" s="1" t="s">
        <v>537</v>
      </c>
      <c r="B18" s="1" t="s">
        <v>537</v>
      </c>
    </row>
    <row r="19" spans="1:2" ht="10.5">
      <c r="A19" s="1" t="s">
        <v>537</v>
      </c>
      <c r="B19" s="1" t="s">
        <v>537</v>
      </c>
    </row>
    <row r="20" spans="1:2" ht="10.5">
      <c r="A20" s="1" t="s">
        <v>537</v>
      </c>
      <c r="B20" s="1" t="s">
        <v>537</v>
      </c>
    </row>
    <row r="21" spans="1:2" ht="10.5">
      <c r="A21" s="1" t="s">
        <v>537</v>
      </c>
      <c r="B21" s="1" t="s">
        <v>537</v>
      </c>
    </row>
    <row r="22" spans="1:2" ht="10.5">
      <c r="A22" s="1" t="s">
        <v>537</v>
      </c>
      <c r="B22" s="1" t="s">
        <v>537</v>
      </c>
    </row>
    <row r="23" spans="1:2" ht="10.5">
      <c r="A23" s="1" t="s">
        <v>537</v>
      </c>
      <c r="B23" s="1" t="s">
        <v>537</v>
      </c>
    </row>
    <row r="24" spans="1:2" ht="10.5">
      <c r="A24" s="1" t="s">
        <v>537</v>
      </c>
      <c r="B24" s="1" t="s">
        <v>537</v>
      </c>
    </row>
    <row r="25" spans="1:2" ht="10.5">
      <c r="A25" s="1" t="s">
        <v>537</v>
      </c>
      <c r="B25" s="1" t="s">
        <v>537</v>
      </c>
    </row>
    <row r="26" spans="1:2" ht="10.5">
      <c r="A26" s="1" t="s">
        <v>537</v>
      </c>
      <c r="B26" s="1" t="s">
        <v>537</v>
      </c>
    </row>
    <row r="27" spans="1:2" ht="10.5">
      <c r="A27" s="1" t="s">
        <v>537</v>
      </c>
      <c r="B27" s="1" t="s">
        <v>537</v>
      </c>
    </row>
    <row r="28" spans="1:2" ht="10.5">
      <c r="A28" s="1" t="s">
        <v>537</v>
      </c>
      <c r="B28" s="1" t="s">
        <v>537</v>
      </c>
    </row>
    <row r="29" spans="1:2" ht="10.5">
      <c r="A29" s="1" t="s">
        <v>537</v>
      </c>
      <c r="B29" s="1" t="s">
        <v>537</v>
      </c>
    </row>
    <row r="30" spans="1:2" ht="10.5">
      <c r="A30" s="1" t="s">
        <v>537</v>
      </c>
      <c r="B30" s="1" t="s">
        <v>537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27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202</v>
      </c>
      <c r="B1" t="s">
        <v>203</v>
      </c>
      <c r="C1" t="s">
        <v>204</v>
      </c>
      <c r="D1" t="s">
        <v>205</v>
      </c>
      <c r="F1" t="s">
        <v>192</v>
      </c>
      <c r="G1" t="s">
        <v>193</v>
      </c>
      <c r="H1" t="s">
        <v>194</v>
      </c>
      <c r="I1" t="s">
        <v>195</v>
      </c>
      <c r="J1" t="s">
        <v>196</v>
      </c>
      <c r="K1" t="s">
        <v>197</v>
      </c>
      <c r="L1" t="s">
        <v>198</v>
      </c>
      <c r="M1" t="s">
        <v>199</v>
      </c>
      <c r="N1" t="s">
        <v>200</v>
      </c>
    </row>
    <row r="2" spans="1:14" ht="10.5">
      <c r="A2" s="66" t="s">
        <v>206</v>
      </c>
      <c r="B2" t="str">
        <f ca="1">IF(ISTEXT(INDIRECT($A$2)),INDIRECT($A$2),"")</f>
        <v>2011</v>
      </c>
      <c r="C2">
        <f ca="1">IF(ISNUMBER(INDIRECT($A$2)),INDIRECT($A$2),0)</f>
        <v>0</v>
      </c>
      <c r="D2" t="b">
        <f ca="1">ISBLANK(INDIRECT($A$2))</f>
        <v>0</v>
      </c>
      <c r="F2" t="s">
        <v>143</v>
      </c>
      <c r="G2" t="str">
        <f>Metai</f>
        <v>2011</v>
      </c>
      <c r="H2" t="str">
        <f>Menuo</f>
        <v>rugsėjo 30 d.</v>
      </c>
      <c r="I2" t="str">
        <f>IstaigosKodas</f>
        <v>2923</v>
      </c>
      <c r="L2">
        <v>206</v>
      </c>
      <c r="M2" t="s">
        <v>201</v>
      </c>
      <c r="N2" t="str">
        <f>CRC</f>
        <v>FE596161</v>
      </c>
    </row>
    <row r="3" spans="1:4" ht="10.5">
      <c r="A3" s="66" t="s">
        <v>207</v>
      </c>
      <c r="B3" t="str">
        <f ca="1">IF(ISTEXT(INDIRECT($A$3)),INDIRECT($A$3),"")</f>
        <v>rugsėjo 30 d.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66" t="s">
        <v>208</v>
      </c>
      <c r="B4" t="str">
        <f ca="1">IF(ISTEXT(INDIRECT($A$4)),INDIRECT($A$4),"")</f>
        <v>VšĮ Alantos technologijos ir verslo mokykla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66" t="s">
        <v>209</v>
      </c>
      <c r="B5" t="str">
        <f ca="1">IF(ISTEXT(INDIRECT($A$5)),INDIRECT($A$5),"")</f>
        <v>191176774, Technikumo g.2, Naujasodis, Alantos sen., LT-33315 Molėtų r.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66" t="s">
        <v>210</v>
      </c>
      <c r="B6" t="str">
        <f ca="1">IF(ISTEXT(INDIRECT($A$6)),INDIRECT($A$6),"")</f>
        <v>Eil. Nr.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66" t="s">
        <v>211</v>
      </c>
      <c r="B7" t="str">
        <f ca="1">IF(ISTEXT(INDIRECT($A$7)),INDIRECT($A$7),"")</f>
        <v>Straipsniai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66" t="s">
        <v>212</v>
      </c>
      <c r="B8" t="str">
        <f ca="1">IF(ISTEXT(INDIRECT($A$8)),INDIRECT($A$8),"")</f>
        <v>Paskutinė ataskaitinio laikotarpio diena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66" t="s">
        <v>213</v>
      </c>
      <c r="B9" t="str">
        <f ca="1">IF(ISTEXT(INDIRECT($A$9)),INDIRECT($A$9),"")</f>
        <v>Paskutinė praėjusio ataskaitinio laikotarpio diena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66" t="s">
        <v>214</v>
      </c>
      <c r="B10">
        <f ca="1">IF(ISTEXT(INDIRECT($A$10)),INDIRECT($A$10),"")</f>
      </c>
      <c r="C10">
        <f ca="1">IF(ISNUMBER(INDIRECT($A$10)),INDIRECT($A$10),0)</f>
        <v>1</v>
      </c>
      <c r="D10" t="b">
        <f ca="1">ISBLANK(INDIRECT($A$10))</f>
        <v>0</v>
      </c>
    </row>
    <row r="11" spans="1:4" ht="10.5">
      <c r="A11" s="66" t="s">
        <v>215</v>
      </c>
      <c r="B11" t="str">
        <f ca="1">IF(ISTEXT(INDIRECT($A$11)),INDIRECT($A$11),"")</f>
        <v>2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66" t="s">
        <v>216</v>
      </c>
      <c r="B12">
        <f ca="1">IF(ISTEXT(INDIRECT($A$12)),INDIRECT($A$12),"")</f>
      </c>
      <c r="C12">
        <f ca="1">IF(ISNUMBER(INDIRECT($A$12)),INDIRECT($A$12),0)</f>
        <v>3</v>
      </c>
      <c r="D12" t="b">
        <f ca="1">ISBLANK(INDIRECT($A$12))</f>
        <v>0</v>
      </c>
    </row>
    <row r="13" spans="1:4" ht="10.5">
      <c r="A13" s="66" t="s">
        <v>217</v>
      </c>
      <c r="B13">
        <f ca="1">IF(ISTEXT(INDIRECT($A$13)),INDIRECT($A$13),"")</f>
      </c>
      <c r="C13">
        <f ca="1">IF(ISNUMBER(INDIRECT($A$13)),INDIRECT($A$13),0)</f>
        <v>4</v>
      </c>
      <c r="D13" t="b">
        <f ca="1">ISBLANK(INDIRECT($A$13))</f>
        <v>0</v>
      </c>
    </row>
    <row r="14" spans="1:4" ht="10.5">
      <c r="A14" s="66" t="s">
        <v>218</v>
      </c>
      <c r="B14" t="str">
        <f ca="1">IF(ISTEXT(INDIRECT($A$14)),INDIRECT($A$14),"")</f>
        <v>1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66" t="s">
        <v>219</v>
      </c>
      <c r="B15" t="str">
        <f ca="1">IF(ISTEXT(INDIRECT($A$15)),INDIRECT($A$15),"")</f>
        <v>ILGALAIKIS TURTAS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66" t="s">
        <v>220</v>
      </c>
      <c r="B16">
        <f ca="1">IF(ISTEXT(INDIRECT($A$16)),INDIRECT($A$16),"")</f>
      </c>
      <c r="C16">
        <f ca="1">IF(ISNUMBER(INDIRECT($A$16)),ROUND(INDIRECT($A$16),2),0)</f>
        <v>3413219.66</v>
      </c>
      <c r="D16" t="b">
        <f ca="1">ISBLANK(INDIRECT($A$16))</f>
        <v>0</v>
      </c>
    </row>
    <row r="17" spans="1:4" ht="10.5">
      <c r="A17" s="66" t="s">
        <v>221</v>
      </c>
      <c r="B17">
        <f ca="1">IF(ISTEXT(INDIRECT($A$17)),INDIRECT($A$17),"")</f>
      </c>
      <c r="C17">
        <f ca="1">IF(ISNUMBER(INDIRECT($A$17)),ROUND(INDIRECT($A$17),2),0)</f>
        <v>0</v>
      </c>
      <c r="D17" t="b">
        <f ca="1">ISBLANK(INDIRECT($A$17))</f>
        <v>0</v>
      </c>
    </row>
    <row r="18" spans="1:4" ht="10.5">
      <c r="A18" s="66" t="s">
        <v>222</v>
      </c>
      <c r="B18" t="str">
        <f ca="1">IF(ISTEXT(INDIRECT($A$18)),INDIRECT($A$18),"")</f>
        <v>2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66" t="s">
        <v>223</v>
      </c>
      <c r="B19" t="str">
        <f ca="1">IF(ISTEXT(INDIRECT($A$19)),INDIRECT($A$19),"")</f>
        <v>Nematerialusis turtas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66" t="s">
        <v>224</v>
      </c>
      <c r="B20">
        <f ca="1">IF(ISTEXT(INDIRECT($A$20)),INDIRECT($A$20),"")</f>
      </c>
      <c r="C20">
        <f ca="1">IF(ISNUMBER(INDIRECT($A$20)),ROUND(INDIRECT($A$20),2),0)</f>
        <v>3012.03</v>
      </c>
      <c r="D20" t="b">
        <f ca="1">ISBLANK(INDIRECT($A$20))</f>
        <v>0</v>
      </c>
    </row>
    <row r="21" spans="1:4" ht="10.5">
      <c r="A21" s="66" t="s">
        <v>225</v>
      </c>
      <c r="B21">
        <f ca="1">IF(ISTEXT(INDIRECT($A$21)),INDIRECT($A$21),"")</f>
      </c>
      <c r="C21">
        <f ca="1">IF(ISNUMBER(INDIRECT($A$21)),ROUND(INDIRECT($A$21),2),0)</f>
        <v>0</v>
      </c>
      <c r="D21" t="b">
        <f ca="1">ISBLANK(INDIRECT($A$21))</f>
        <v>0</v>
      </c>
    </row>
    <row r="22" spans="1:4" ht="10.5">
      <c r="A22" s="66" t="s">
        <v>226</v>
      </c>
      <c r="B22" t="str">
        <f ca="1">IF(ISTEXT(INDIRECT($A$22)),INDIRECT($A$22),"")</f>
        <v>3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66" t="s">
        <v>227</v>
      </c>
      <c r="B23" t="str">
        <f ca="1">IF(ISTEXT(INDIRECT($A$23)),INDIRECT($A$23),"")</f>
        <v>Plėtros darbai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66" t="s">
        <v>228</v>
      </c>
      <c r="B24">
        <f ca="1">IF(ISTEXT(INDIRECT($A$24)),INDIRECT($A$24),"")</f>
      </c>
      <c r="C24">
        <f ca="1">IF(ISNUMBER(INDIRECT($A$24)),ROUND(INDIRECT($A$24),2),0)</f>
        <v>0</v>
      </c>
      <c r="D24" t="b">
        <f ca="1">ISBLANK(INDIRECT($A$24))</f>
        <v>1</v>
      </c>
    </row>
    <row r="25" spans="1:4" ht="10.5">
      <c r="A25" s="66" t="s">
        <v>229</v>
      </c>
      <c r="B25">
        <f ca="1">IF(ISTEXT(INDIRECT($A$25)),INDIRECT($A$25),"")</f>
      </c>
      <c r="C25">
        <f ca="1">IF(ISNUMBER(INDIRECT($A$25)),ROUND(INDIRECT($A$25),2),0)</f>
        <v>0</v>
      </c>
      <c r="D25" t="b">
        <f ca="1">ISBLANK(INDIRECT($A$25))</f>
        <v>1</v>
      </c>
    </row>
    <row r="26" spans="1:4" ht="10.5">
      <c r="A26" s="66" t="s">
        <v>230</v>
      </c>
      <c r="B26" t="str">
        <f ca="1">IF(ISTEXT(INDIRECT($A$26)),INDIRECT($A$26),"")</f>
        <v>4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66" t="s">
        <v>231</v>
      </c>
      <c r="B27" t="str">
        <f ca="1">IF(ISTEXT(INDIRECT($A$27)),INDIRECT($A$27),"")</f>
        <v>Programinė įranga ir jos licencijos</v>
      </c>
      <c r="C27">
        <f ca="1">IF(ISNUMBER(INDIRECT($A$27)),INDIRECT($A$27),0)</f>
        <v>0</v>
      </c>
      <c r="D27" t="b">
        <f ca="1">ISBLANK(INDIRECT($A$27))</f>
        <v>0</v>
      </c>
    </row>
    <row r="28" spans="1:4" ht="10.5">
      <c r="A28" s="66" t="s">
        <v>232</v>
      </c>
      <c r="B28">
        <f ca="1">IF(ISTEXT(INDIRECT($A$28)),INDIRECT($A$28),"")</f>
      </c>
      <c r="C28">
        <f ca="1">IF(ISNUMBER(INDIRECT($A$28)),ROUND(INDIRECT($A$28),2),0)</f>
        <v>3012.03</v>
      </c>
      <c r="D28" t="b">
        <f ca="1">ISBLANK(INDIRECT($A$28))</f>
        <v>0</v>
      </c>
    </row>
    <row r="29" spans="1:4" ht="10.5">
      <c r="A29" s="66" t="s">
        <v>233</v>
      </c>
      <c r="B29">
        <f ca="1">IF(ISTEXT(INDIRECT($A$29)),INDIRECT($A$29),"")</f>
      </c>
      <c r="C29">
        <f ca="1">IF(ISNUMBER(INDIRECT($A$29)),ROUND(INDIRECT($A$29),2),0)</f>
        <v>0</v>
      </c>
      <c r="D29" t="b">
        <f ca="1">ISBLANK(INDIRECT($A$29))</f>
        <v>1</v>
      </c>
    </row>
    <row r="30" spans="1:4" ht="10.5">
      <c r="A30" s="66" t="s">
        <v>234</v>
      </c>
      <c r="B30" t="str">
        <f ca="1">IF(ISTEXT(INDIRECT($A$30)),INDIRECT($A$30),"")</f>
        <v>5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66" t="s">
        <v>235</v>
      </c>
      <c r="B31" t="str">
        <f ca="1">IF(ISTEXT(INDIRECT($A$31)),INDIRECT($A$31),"")</f>
        <v>Kitas nematerialusis turtas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66" t="s">
        <v>236</v>
      </c>
      <c r="B32">
        <f ca="1">IF(ISTEXT(INDIRECT($A$32)),INDIRECT($A$32),"")</f>
      </c>
      <c r="C32">
        <f ca="1">IF(ISNUMBER(INDIRECT($A$32)),ROUND(INDIRECT($A$32),2),0)</f>
        <v>0</v>
      </c>
      <c r="D32" t="b">
        <f ca="1">ISBLANK(INDIRECT($A$32))</f>
        <v>1</v>
      </c>
    </row>
    <row r="33" spans="1:4" ht="10.5">
      <c r="A33" s="66" t="s">
        <v>237</v>
      </c>
      <c r="B33">
        <f ca="1">IF(ISTEXT(INDIRECT($A$33)),INDIRECT($A$33),"")</f>
      </c>
      <c r="C33">
        <f ca="1">IF(ISNUMBER(INDIRECT($A$33)),ROUND(INDIRECT($A$33),2),0)</f>
        <v>0</v>
      </c>
      <c r="D33" t="b">
        <f ca="1">ISBLANK(INDIRECT($A$33))</f>
        <v>1</v>
      </c>
    </row>
    <row r="34" spans="1:4" ht="10.5">
      <c r="A34" s="66" t="s">
        <v>238</v>
      </c>
      <c r="B34" t="str">
        <f ca="1">IF(ISTEXT(INDIRECT($A$34)),INDIRECT($A$34),"")</f>
        <v>6</v>
      </c>
      <c r="C34">
        <f ca="1">IF(ISNUMBER(INDIRECT($A$34)),INDIRECT($A$34),0)</f>
        <v>0</v>
      </c>
      <c r="D34" t="b">
        <f ca="1">ISBLANK(INDIRECT($A$34))</f>
        <v>0</v>
      </c>
    </row>
    <row r="35" spans="1:4" ht="10.5">
      <c r="A35" s="66" t="s">
        <v>239</v>
      </c>
      <c r="B35" t="str">
        <f ca="1">IF(ISTEXT(INDIRECT($A$35)),INDIRECT($A$35),"")</f>
        <v>Nebaigti projektai ir išankstiniai mokėjimai</v>
      </c>
      <c r="C35">
        <f ca="1">IF(ISNUMBER(INDIRECT($A$35)),INDIRECT($A$35),0)</f>
        <v>0</v>
      </c>
      <c r="D35" t="b">
        <f ca="1">ISBLANK(INDIRECT($A$35))</f>
        <v>0</v>
      </c>
    </row>
    <row r="36" spans="1:4" ht="10.5">
      <c r="A36" s="66" t="s">
        <v>240</v>
      </c>
      <c r="B36">
        <f ca="1">IF(ISTEXT(INDIRECT($A$36)),INDIRECT($A$36),"")</f>
      </c>
      <c r="C36">
        <f ca="1">IF(ISNUMBER(INDIRECT($A$36)),ROUND(INDIRECT($A$36),2),0)</f>
        <v>0</v>
      </c>
      <c r="D36" t="b">
        <f ca="1">ISBLANK(INDIRECT($A$36))</f>
        <v>1</v>
      </c>
    </row>
    <row r="37" spans="1:4" ht="10.5">
      <c r="A37" s="66" t="s">
        <v>241</v>
      </c>
      <c r="B37">
        <f ca="1">IF(ISTEXT(INDIRECT($A$37)),INDIRECT($A$37),"")</f>
      </c>
      <c r="C37">
        <f ca="1">IF(ISNUMBER(INDIRECT($A$37)),ROUND(INDIRECT($A$37),2),0)</f>
        <v>0</v>
      </c>
      <c r="D37" t="b">
        <f ca="1">ISBLANK(INDIRECT($A$37))</f>
        <v>1</v>
      </c>
    </row>
    <row r="38" spans="1:4" ht="10.5">
      <c r="A38" s="66" t="s">
        <v>242</v>
      </c>
      <c r="B38" t="str">
        <f ca="1">IF(ISTEXT(INDIRECT($A$38)),INDIRECT($A$38),"")</f>
        <v>79</v>
      </c>
      <c r="C38">
        <f ca="1">IF(ISNUMBER(INDIRECT($A$38)),INDIRECT($A$38),0)</f>
        <v>0</v>
      </c>
      <c r="D38" t="b">
        <f ca="1">ISBLANK(INDIRECT($A$38))</f>
        <v>0</v>
      </c>
    </row>
    <row r="39" spans="1:4" ht="10.5">
      <c r="A39" s="66" t="s">
        <v>243</v>
      </c>
      <c r="B39" t="str">
        <f ca="1">IF(ISTEXT(INDIRECT($A$39)),INDIRECT($A$39),"")</f>
        <v>Prestižas</v>
      </c>
      <c r="C39">
        <f ca="1">IF(ISNUMBER(INDIRECT($A$39)),INDIRECT($A$39),0)</f>
        <v>0</v>
      </c>
      <c r="D39" t="b">
        <f ca="1">ISBLANK(INDIRECT($A$39))</f>
        <v>0</v>
      </c>
    </row>
    <row r="40" spans="1:4" ht="10.5">
      <c r="A40" s="66" t="s">
        <v>244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1</v>
      </c>
    </row>
    <row r="41" spans="1:4" ht="10.5">
      <c r="A41" s="66" t="s">
        <v>245</v>
      </c>
      <c r="B41">
        <f ca="1">IF(ISTEXT(INDIRECT($A$41)),INDIRECT($A$41),"")</f>
      </c>
      <c r="C41">
        <f ca="1">IF(ISNUMBER(INDIRECT($A$41)),ROUND(INDIRECT($A$41),2),0)</f>
        <v>0</v>
      </c>
      <c r="D41" t="b">
        <f ca="1">ISBLANK(INDIRECT($A$41))</f>
        <v>1</v>
      </c>
    </row>
    <row r="42" spans="1:4" ht="10.5">
      <c r="A42" s="66" t="s">
        <v>246</v>
      </c>
      <c r="B42" t="str">
        <f ca="1">IF(ISTEXT(INDIRECT($A$42)),INDIRECT($A$42),"")</f>
        <v>7</v>
      </c>
      <c r="C42">
        <f ca="1">IF(ISNUMBER(INDIRECT($A$42)),INDIRECT($A$42),0)</f>
        <v>0</v>
      </c>
      <c r="D42" t="b">
        <f ca="1">ISBLANK(INDIRECT($A$42))</f>
        <v>0</v>
      </c>
    </row>
    <row r="43" spans="1:4" ht="10.5">
      <c r="A43" s="66" t="s">
        <v>247</v>
      </c>
      <c r="B43" t="str">
        <f ca="1">IF(ISTEXT(INDIRECT($A$43)),INDIRECT($A$43),"")</f>
        <v>Ilgalaikis materialusis turtas</v>
      </c>
      <c r="C43">
        <f ca="1">IF(ISNUMBER(INDIRECT($A$43)),INDIRECT($A$43),0)</f>
        <v>0</v>
      </c>
      <c r="D43" t="b">
        <f ca="1">ISBLANK(INDIRECT($A$43))</f>
        <v>0</v>
      </c>
    </row>
    <row r="44" spans="1:4" ht="10.5">
      <c r="A44" s="66" t="s">
        <v>248</v>
      </c>
      <c r="B44">
        <f ca="1">IF(ISTEXT(INDIRECT($A$44)),INDIRECT($A$44),"")</f>
      </c>
      <c r="C44">
        <f ca="1">IF(ISNUMBER(INDIRECT($A$44)),ROUND(INDIRECT($A$44),2),0)</f>
        <v>3410207.63</v>
      </c>
      <c r="D44" t="b">
        <f ca="1">ISBLANK(INDIRECT($A$44))</f>
        <v>0</v>
      </c>
    </row>
    <row r="45" spans="1:4" ht="10.5">
      <c r="A45" s="66" t="s">
        <v>249</v>
      </c>
      <c r="B45">
        <f ca="1">IF(ISTEXT(INDIRECT($A$45)),INDIRECT($A$45),"")</f>
      </c>
      <c r="C45">
        <f ca="1">IF(ISNUMBER(INDIRECT($A$45)),ROUND(INDIRECT($A$45),2),0)</f>
        <v>0</v>
      </c>
      <c r="D45" t="b">
        <f ca="1">ISBLANK(INDIRECT($A$45))</f>
        <v>0</v>
      </c>
    </row>
    <row r="46" spans="1:4" ht="10.5">
      <c r="A46" s="66" t="s">
        <v>250</v>
      </c>
      <c r="B46" t="str">
        <f ca="1">IF(ISTEXT(INDIRECT($A$46)),INDIRECT($A$46),"")</f>
        <v>8</v>
      </c>
      <c r="C46">
        <f ca="1">IF(ISNUMBER(INDIRECT($A$46)),INDIRECT($A$46),0)</f>
        <v>0</v>
      </c>
      <c r="D46" t="b">
        <f ca="1">ISBLANK(INDIRECT($A$46))</f>
        <v>0</v>
      </c>
    </row>
    <row r="47" spans="1:4" ht="10.5">
      <c r="A47" s="66" t="s">
        <v>251</v>
      </c>
      <c r="B47" t="str">
        <f ca="1">IF(ISTEXT(INDIRECT($A$47)),INDIRECT($A$47),"")</f>
        <v>Žemė</v>
      </c>
      <c r="C47">
        <f ca="1">IF(ISNUMBER(INDIRECT($A$47)),INDIRECT($A$47),0)</f>
        <v>0</v>
      </c>
      <c r="D47" t="b">
        <f ca="1">ISBLANK(INDIRECT($A$47))</f>
        <v>0</v>
      </c>
    </row>
    <row r="48" spans="1:4" ht="10.5">
      <c r="A48" s="66" t="s">
        <v>252</v>
      </c>
      <c r="B48">
        <f ca="1">IF(ISTEXT(INDIRECT($A$48)),INDIRECT($A$48),"")</f>
      </c>
      <c r="C48">
        <f ca="1">IF(ISNUMBER(INDIRECT($A$48)),ROUND(INDIRECT($A$48),2),0)</f>
        <v>0</v>
      </c>
      <c r="D48" t="b">
        <f ca="1">ISBLANK(INDIRECT($A$48))</f>
        <v>1</v>
      </c>
    </row>
    <row r="49" spans="1:4" ht="10.5">
      <c r="A49" s="66" t="s">
        <v>253</v>
      </c>
      <c r="B49">
        <f ca="1">IF(ISTEXT(INDIRECT($A$49)),INDIRECT($A$49),"")</f>
      </c>
      <c r="C49">
        <f ca="1">IF(ISNUMBER(INDIRECT($A$49)),ROUND(INDIRECT($A$49),2),0)</f>
        <v>0</v>
      </c>
      <c r="D49" t="b">
        <f ca="1">ISBLANK(INDIRECT($A$49))</f>
        <v>1</v>
      </c>
    </row>
    <row r="50" spans="1:4" ht="10.5">
      <c r="A50" s="66" t="s">
        <v>254</v>
      </c>
      <c r="B50" t="str">
        <f ca="1">IF(ISTEXT(INDIRECT($A$50)),INDIRECT($A$50),"")</f>
        <v>9</v>
      </c>
      <c r="C50">
        <f ca="1">IF(ISNUMBER(INDIRECT($A$50)),INDIRECT($A$50),0)</f>
        <v>0</v>
      </c>
      <c r="D50" t="b">
        <f ca="1">ISBLANK(INDIRECT($A$50))</f>
        <v>0</v>
      </c>
    </row>
    <row r="51" spans="1:4" ht="10.5">
      <c r="A51" s="66" t="s">
        <v>255</v>
      </c>
      <c r="B51" t="str">
        <f ca="1">IF(ISTEXT(INDIRECT($A$51)),INDIRECT($A$51),"")</f>
        <v>Pastatai</v>
      </c>
      <c r="C51">
        <f ca="1">IF(ISNUMBER(INDIRECT($A$51)),INDIRECT($A$51),0)</f>
        <v>0</v>
      </c>
      <c r="D51" t="b">
        <f ca="1">ISBLANK(INDIRECT($A$51))</f>
        <v>0</v>
      </c>
    </row>
    <row r="52" spans="1:4" ht="10.5">
      <c r="A52" s="66" t="s">
        <v>256</v>
      </c>
      <c r="B52">
        <f ca="1">IF(ISTEXT(INDIRECT($A$52)),INDIRECT($A$52),"")</f>
      </c>
      <c r="C52">
        <f ca="1">IF(ISNUMBER(INDIRECT($A$52)),ROUND(INDIRECT($A$52),2),0)</f>
        <v>75505.24</v>
      </c>
      <c r="D52" t="b">
        <f ca="1">ISBLANK(INDIRECT($A$52))</f>
        <v>0</v>
      </c>
    </row>
    <row r="53" spans="1:4" ht="10.5">
      <c r="A53" s="66" t="s">
        <v>257</v>
      </c>
      <c r="B53">
        <f ca="1">IF(ISTEXT(INDIRECT($A$53)),INDIRECT($A$53),"")</f>
      </c>
      <c r="C53">
        <f ca="1">IF(ISNUMBER(INDIRECT($A$53)),ROUND(INDIRECT($A$53),2),0)</f>
        <v>0</v>
      </c>
      <c r="D53" t="b">
        <f ca="1">ISBLANK(INDIRECT($A$53))</f>
        <v>1</v>
      </c>
    </row>
    <row r="54" spans="1:4" ht="10.5">
      <c r="A54" s="66" t="s">
        <v>258</v>
      </c>
      <c r="B54" t="str">
        <f ca="1">IF(ISTEXT(INDIRECT($A$54)),INDIRECT($A$54),"")</f>
        <v>10</v>
      </c>
      <c r="C54">
        <f ca="1">IF(ISNUMBER(INDIRECT($A$54)),INDIRECT($A$54),0)</f>
        <v>0</v>
      </c>
      <c r="D54" t="b">
        <f ca="1">ISBLANK(INDIRECT($A$54))</f>
        <v>0</v>
      </c>
    </row>
    <row r="55" spans="1:4" ht="10.5">
      <c r="A55" s="66" t="s">
        <v>259</v>
      </c>
      <c r="B55" t="str">
        <f ca="1">IF(ISTEXT(INDIRECT($A$55)),INDIRECT($A$55),"")</f>
        <v>Infrastruktūros ir kiti statiniai</v>
      </c>
      <c r="C55">
        <f ca="1">IF(ISNUMBER(INDIRECT($A$55)),INDIRECT($A$55),0)</f>
        <v>0</v>
      </c>
      <c r="D55" t="b">
        <f ca="1">ISBLANK(INDIRECT($A$55))</f>
        <v>0</v>
      </c>
    </row>
    <row r="56" spans="1:4" ht="10.5">
      <c r="A56" s="66" t="s">
        <v>260</v>
      </c>
      <c r="B56">
        <f ca="1">IF(ISTEXT(INDIRECT($A$56)),INDIRECT($A$56),"")</f>
      </c>
      <c r="C56">
        <f ca="1">IF(ISNUMBER(INDIRECT($A$56)),ROUND(INDIRECT($A$56),2),0)</f>
        <v>0</v>
      </c>
      <c r="D56" t="b">
        <f ca="1">ISBLANK(INDIRECT($A$56))</f>
        <v>1</v>
      </c>
    </row>
    <row r="57" spans="1:4" ht="10.5">
      <c r="A57" s="66" t="s">
        <v>261</v>
      </c>
      <c r="B57">
        <f ca="1">IF(ISTEXT(INDIRECT($A$57)),INDIRECT($A$57),"")</f>
      </c>
      <c r="C57">
        <f ca="1">IF(ISNUMBER(INDIRECT($A$57)),ROUND(INDIRECT($A$57),2),0)</f>
        <v>0</v>
      </c>
      <c r="D57" t="b">
        <f ca="1">ISBLANK(INDIRECT($A$57))</f>
        <v>1</v>
      </c>
    </row>
    <row r="58" spans="1:4" ht="10.5">
      <c r="A58" s="66" t="s">
        <v>262</v>
      </c>
      <c r="B58" t="str">
        <f ca="1">IF(ISTEXT(INDIRECT($A$58)),INDIRECT($A$58),"")</f>
        <v>11</v>
      </c>
      <c r="C58">
        <f ca="1">IF(ISNUMBER(INDIRECT($A$58)),INDIRECT($A$58),0)</f>
        <v>0</v>
      </c>
      <c r="D58" t="b">
        <f ca="1">ISBLANK(INDIRECT($A$58))</f>
        <v>0</v>
      </c>
    </row>
    <row r="59" spans="1:4" ht="10.5">
      <c r="A59" s="66" t="s">
        <v>263</v>
      </c>
      <c r="B59" t="str">
        <f ca="1">IF(ISTEXT(INDIRECT($A$59)),INDIRECT($A$59),"")</f>
        <v>Nekilnojamosios kultūros vertybės</v>
      </c>
      <c r="C59">
        <f ca="1">IF(ISNUMBER(INDIRECT($A$59)),INDIRECT($A$59),0)</f>
        <v>0</v>
      </c>
      <c r="D59" t="b">
        <f ca="1">ISBLANK(INDIRECT($A$59))</f>
        <v>0</v>
      </c>
    </row>
    <row r="60" spans="1:4" ht="10.5">
      <c r="A60" s="66" t="s">
        <v>264</v>
      </c>
      <c r="B60">
        <f ca="1">IF(ISTEXT(INDIRECT($A$60)),INDIRECT($A$60),"")</f>
      </c>
      <c r="C60">
        <f ca="1">IF(ISNUMBER(INDIRECT($A$60)),ROUND(INDIRECT($A$60),2),0)</f>
        <v>0</v>
      </c>
      <c r="D60" t="b">
        <f ca="1">ISBLANK(INDIRECT($A$60))</f>
        <v>1</v>
      </c>
    </row>
    <row r="61" spans="1:4" ht="10.5">
      <c r="A61" s="66" t="s">
        <v>265</v>
      </c>
      <c r="B61">
        <f ca="1">IF(ISTEXT(INDIRECT($A$61)),INDIRECT($A$61),"")</f>
      </c>
      <c r="C61">
        <f ca="1">IF(ISNUMBER(INDIRECT($A$61)),ROUND(INDIRECT($A$61),2),0)</f>
        <v>0</v>
      </c>
      <c r="D61" t="b">
        <f ca="1">ISBLANK(INDIRECT($A$61))</f>
        <v>1</v>
      </c>
    </row>
    <row r="62" spans="1:4" ht="10.5">
      <c r="A62" s="66" t="s">
        <v>266</v>
      </c>
      <c r="B62" t="str">
        <f ca="1">IF(ISTEXT(INDIRECT($A$62)),INDIRECT($A$62),"")</f>
        <v>12</v>
      </c>
      <c r="C62">
        <f ca="1">IF(ISNUMBER(INDIRECT($A$62)),INDIRECT($A$62),0)</f>
        <v>0</v>
      </c>
      <c r="D62" t="b">
        <f ca="1">ISBLANK(INDIRECT($A$62))</f>
        <v>0</v>
      </c>
    </row>
    <row r="63" spans="1:4" ht="10.5">
      <c r="A63" s="66" t="s">
        <v>267</v>
      </c>
      <c r="B63" t="str">
        <f ca="1">IF(ISTEXT(INDIRECT($A$63)),INDIRECT($A$63),"")</f>
        <v>Mašinos ir įrenginiai</v>
      </c>
      <c r="C63">
        <f ca="1">IF(ISNUMBER(INDIRECT($A$63)),INDIRECT($A$63),0)</f>
        <v>0</v>
      </c>
      <c r="D63" t="b">
        <f ca="1">ISBLANK(INDIRECT($A$63))</f>
        <v>0</v>
      </c>
    </row>
    <row r="64" spans="1:4" ht="10.5">
      <c r="A64" s="66" t="s">
        <v>268</v>
      </c>
      <c r="B64">
        <f ca="1">IF(ISTEXT(INDIRECT($A$64)),INDIRECT($A$64),"")</f>
      </c>
      <c r="C64">
        <f ca="1">IF(ISNUMBER(INDIRECT($A$64)),ROUND(INDIRECT($A$64),2),0)</f>
        <v>234549.18</v>
      </c>
      <c r="D64" t="b">
        <f ca="1">ISBLANK(INDIRECT($A$64))</f>
        <v>0</v>
      </c>
    </row>
    <row r="65" spans="1:4" ht="10.5">
      <c r="A65" s="66" t="s">
        <v>269</v>
      </c>
      <c r="B65">
        <f ca="1">IF(ISTEXT(INDIRECT($A$65)),INDIRECT($A$65),"")</f>
      </c>
      <c r="C65">
        <f ca="1">IF(ISNUMBER(INDIRECT($A$65)),ROUND(INDIRECT($A$65),2),0)</f>
        <v>0</v>
      </c>
      <c r="D65" t="b">
        <f ca="1">ISBLANK(INDIRECT($A$65))</f>
        <v>1</v>
      </c>
    </row>
    <row r="66" spans="1:4" ht="10.5">
      <c r="A66" s="66" t="s">
        <v>270</v>
      </c>
      <c r="B66" t="str">
        <f ca="1">IF(ISTEXT(INDIRECT($A$66)),INDIRECT($A$66),"")</f>
        <v>13</v>
      </c>
      <c r="C66">
        <f ca="1">IF(ISNUMBER(INDIRECT($A$66)),INDIRECT($A$66),0)</f>
        <v>0</v>
      </c>
      <c r="D66" t="b">
        <f ca="1">ISBLANK(INDIRECT($A$66))</f>
        <v>0</v>
      </c>
    </row>
    <row r="67" spans="1:4" ht="10.5">
      <c r="A67" s="66" t="s">
        <v>271</v>
      </c>
      <c r="B67" t="str">
        <f ca="1">IF(ISTEXT(INDIRECT($A$67)),INDIRECT($A$67),"")</f>
        <v>Transporto priemonės</v>
      </c>
      <c r="C67">
        <f ca="1">IF(ISNUMBER(INDIRECT($A$67)),INDIRECT($A$67),0)</f>
        <v>0</v>
      </c>
      <c r="D67" t="b">
        <f ca="1">ISBLANK(INDIRECT($A$67))</f>
        <v>0</v>
      </c>
    </row>
    <row r="68" spans="1:4" ht="10.5">
      <c r="A68" s="66" t="s">
        <v>272</v>
      </c>
      <c r="B68">
        <f ca="1">IF(ISTEXT(INDIRECT($A$68)),INDIRECT($A$68),"")</f>
      </c>
      <c r="C68">
        <f ca="1">IF(ISNUMBER(INDIRECT($A$68)),ROUND(INDIRECT($A$68),2),0)</f>
        <v>1334657.18</v>
      </c>
      <c r="D68" t="b">
        <f ca="1">ISBLANK(INDIRECT($A$68))</f>
        <v>0</v>
      </c>
    </row>
    <row r="69" spans="1:4" ht="10.5">
      <c r="A69" s="66" t="s">
        <v>273</v>
      </c>
      <c r="B69">
        <f ca="1">IF(ISTEXT(INDIRECT($A$69)),INDIRECT($A$69),"")</f>
      </c>
      <c r="C69">
        <f ca="1">IF(ISNUMBER(INDIRECT($A$69)),ROUND(INDIRECT($A$69),2),0)</f>
        <v>0</v>
      </c>
      <c r="D69" t="b">
        <f ca="1">ISBLANK(INDIRECT($A$69))</f>
        <v>1</v>
      </c>
    </row>
    <row r="70" spans="1:4" ht="10.5">
      <c r="A70" s="66" t="s">
        <v>274</v>
      </c>
      <c r="B70" t="str">
        <f ca="1">IF(ISTEXT(INDIRECT($A$70)),INDIRECT($A$70),"")</f>
        <v>14</v>
      </c>
      <c r="C70">
        <f ca="1">IF(ISNUMBER(INDIRECT($A$70)),INDIRECT($A$70),0)</f>
        <v>0</v>
      </c>
      <c r="D70" t="b">
        <f ca="1">ISBLANK(INDIRECT($A$70))</f>
        <v>0</v>
      </c>
    </row>
    <row r="71" spans="1:4" ht="10.5">
      <c r="A71" s="66" t="s">
        <v>275</v>
      </c>
      <c r="B71" t="str">
        <f ca="1">IF(ISTEXT(INDIRECT($A$71)),INDIRECT($A$71),"")</f>
        <v>Kilnojamosios kultūros vertybės</v>
      </c>
      <c r="C71">
        <f ca="1">IF(ISNUMBER(INDIRECT($A$71)),INDIRECT($A$71),0)</f>
        <v>0</v>
      </c>
      <c r="D71" t="b">
        <f ca="1">ISBLANK(INDIRECT($A$71))</f>
        <v>0</v>
      </c>
    </row>
    <row r="72" spans="1:4" ht="10.5">
      <c r="A72" s="66" t="s">
        <v>276</v>
      </c>
      <c r="B72">
        <f ca="1">IF(ISTEXT(INDIRECT($A$72)),INDIRECT($A$72),"")</f>
      </c>
      <c r="C72">
        <f ca="1">IF(ISNUMBER(INDIRECT($A$72)),ROUND(INDIRECT($A$72),2),0)</f>
        <v>0</v>
      </c>
      <c r="D72" t="b">
        <f ca="1">ISBLANK(INDIRECT($A$72))</f>
        <v>1</v>
      </c>
    </row>
    <row r="73" spans="1:4" ht="10.5">
      <c r="A73" s="66" t="s">
        <v>277</v>
      </c>
      <c r="B73">
        <f ca="1">IF(ISTEXT(INDIRECT($A$73)),INDIRECT($A$73),"")</f>
      </c>
      <c r="C73">
        <f ca="1">IF(ISNUMBER(INDIRECT($A$73)),ROUND(INDIRECT($A$73),2),0)</f>
        <v>0</v>
      </c>
      <c r="D73" t="b">
        <f ca="1">ISBLANK(INDIRECT($A$73))</f>
        <v>1</v>
      </c>
    </row>
    <row r="74" spans="1:4" ht="10.5">
      <c r="A74" s="66" t="s">
        <v>278</v>
      </c>
      <c r="B74" t="str">
        <f ca="1">IF(ISTEXT(INDIRECT($A$74)),INDIRECT($A$74),"")</f>
        <v>15</v>
      </c>
      <c r="C74">
        <f ca="1">IF(ISNUMBER(INDIRECT($A$74)),INDIRECT($A$74),0)</f>
        <v>0</v>
      </c>
      <c r="D74" t="b">
        <f ca="1">ISBLANK(INDIRECT($A$74))</f>
        <v>0</v>
      </c>
    </row>
    <row r="75" spans="1:4" ht="10.5">
      <c r="A75" s="66" t="s">
        <v>279</v>
      </c>
      <c r="B75" t="str">
        <f ca="1">IF(ISTEXT(INDIRECT($A$75)),INDIRECT($A$75),"")</f>
        <v>Baldai ir biuro įranga</v>
      </c>
      <c r="C75">
        <f ca="1">IF(ISNUMBER(INDIRECT($A$75)),INDIRECT($A$75),0)</f>
        <v>0</v>
      </c>
      <c r="D75" t="b">
        <f ca="1">ISBLANK(INDIRECT($A$75))</f>
        <v>0</v>
      </c>
    </row>
    <row r="76" spans="1:4" ht="10.5">
      <c r="A76" s="66" t="s">
        <v>280</v>
      </c>
      <c r="B76">
        <f ca="1">IF(ISTEXT(INDIRECT($A$76)),INDIRECT($A$76),"")</f>
      </c>
      <c r="C76">
        <f ca="1">IF(ISNUMBER(INDIRECT($A$76)),ROUND(INDIRECT($A$76),2),0)</f>
        <v>0</v>
      </c>
      <c r="D76" t="b">
        <f ca="1">ISBLANK(INDIRECT($A$76))</f>
        <v>1</v>
      </c>
    </row>
    <row r="77" spans="1:4" ht="10.5">
      <c r="A77" s="66" t="s">
        <v>281</v>
      </c>
      <c r="B77">
        <f ca="1">IF(ISTEXT(INDIRECT($A$77)),INDIRECT($A$77),"")</f>
      </c>
      <c r="C77">
        <f ca="1">IF(ISNUMBER(INDIRECT($A$77)),ROUND(INDIRECT($A$77),2),0)</f>
        <v>0</v>
      </c>
      <c r="D77" t="b">
        <f ca="1">ISBLANK(INDIRECT($A$77))</f>
        <v>1</v>
      </c>
    </row>
    <row r="78" spans="1:4" ht="10.5">
      <c r="A78" s="66" t="s">
        <v>282</v>
      </c>
      <c r="B78" t="str">
        <f ca="1">IF(ISTEXT(INDIRECT($A$78)),INDIRECT($A$78),"")</f>
        <v>16</v>
      </c>
      <c r="C78">
        <f ca="1">IF(ISNUMBER(INDIRECT($A$78)),INDIRECT($A$78),0)</f>
        <v>0</v>
      </c>
      <c r="D78" t="b">
        <f ca="1">ISBLANK(INDIRECT($A$78))</f>
        <v>0</v>
      </c>
    </row>
    <row r="79" spans="1:4" ht="10.5">
      <c r="A79" s="66" t="s">
        <v>283</v>
      </c>
      <c r="B79" t="str">
        <f ca="1">IF(ISTEXT(INDIRECT($A$79)),INDIRECT($A$79),"")</f>
        <v>Kitas ilgalaikis materialusis turtas</v>
      </c>
      <c r="C79">
        <f ca="1">IF(ISNUMBER(INDIRECT($A$79)),INDIRECT($A$79),0)</f>
        <v>0</v>
      </c>
      <c r="D79" t="b">
        <f ca="1">ISBLANK(INDIRECT($A$79))</f>
        <v>0</v>
      </c>
    </row>
    <row r="80" spans="1:4" ht="10.5">
      <c r="A80" s="66" t="s">
        <v>284</v>
      </c>
      <c r="B80">
        <f ca="1">IF(ISTEXT(INDIRECT($A$80)),INDIRECT($A$80),"")</f>
      </c>
      <c r="C80">
        <f ca="1">IF(ISNUMBER(INDIRECT($A$80)),ROUND(INDIRECT($A$80),2),0)</f>
        <v>311800.05</v>
      </c>
      <c r="D80" t="b">
        <f ca="1">ISBLANK(INDIRECT($A$80))</f>
        <v>0</v>
      </c>
    </row>
    <row r="81" spans="1:4" ht="10.5">
      <c r="A81" s="66" t="s">
        <v>285</v>
      </c>
      <c r="B81">
        <f ca="1">IF(ISTEXT(INDIRECT($A$81)),INDIRECT($A$81),"")</f>
      </c>
      <c r="C81">
        <f ca="1">IF(ISNUMBER(INDIRECT($A$81)),ROUND(INDIRECT($A$81),2),0)</f>
        <v>0</v>
      </c>
      <c r="D81" t="b">
        <f ca="1">ISBLANK(INDIRECT($A$81))</f>
        <v>1</v>
      </c>
    </row>
    <row r="82" spans="1:4" ht="10.5">
      <c r="A82" s="66" t="s">
        <v>286</v>
      </c>
      <c r="B82" t="str">
        <f ca="1">IF(ISTEXT(INDIRECT($A$82)),INDIRECT($A$82),"")</f>
        <v>17</v>
      </c>
      <c r="C82">
        <f ca="1">IF(ISNUMBER(INDIRECT($A$82)),INDIRECT($A$82),0)</f>
        <v>0</v>
      </c>
      <c r="D82" t="b">
        <f ca="1">ISBLANK(INDIRECT($A$82))</f>
        <v>0</v>
      </c>
    </row>
    <row r="83" spans="1:4" ht="10.5">
      <c r="A83" s="66" t="s">
        <v>287</v>
      </c>
      <c r="B83" t="str">
        <f ca="1">IF(ISTEXT(INDIRECT($A$83)),INDIRECT($A$83),"")</f>
        <v>Nebaigta statyba ir išankstiniai mokėjimai</v>
      </c>
      <c r="C83">
        <f ca="1">IF(ISNUMBER(INDIRECT($A$83)),INDIRECT($A$83),0)</f>
        <v>0</v>
      </c>
      <c r="D83" t="b">
        <f ca="1">ISBLANK(INDIRECT($A$83))</f>
        <v>0</v>
      </c>
    </row>
    <row r="84" spans="1:4" ht="10.5">
      <c r="A84" s="66" t="s">
        <v>288</v>
      </c>
      <c r="B84">
        <f ca="1">IF(ISTEXT(INDIRECT($A$84)),INDIRECT($A$84),"")</f>
      </c>
      <c r="C84">
        <f ca="1">IF(ISNUMBER(INDIRECT($A$84)),ROUND(INDIRECT($A$84),2),0)</f>
        <v>1453695.98</v>
      </c>
      <c r="D84" t="b">
        <f ca="1">ISBLANK(INDIRECT($A$84))</f>
        <v>0</v>
      </c>
    </row>
    <row r="85" spans="1:4" ht="10.5">
      <c r="A85" s="66" t="s">
        <v>289</v>
      </c>
      <c r="B85">
        <f ca="1">IF(ISTEXT(INDIRECT($A$85)),INDIRECT($A$85),"")</f>
      </c>
      <c r="C85">
        <f ca="1">IF(ISNUMBER(INDIRECT($A$85)),ROUND(INDIRECT($A$85),2),0)</f>
        <v>0</v>
      </c>
      <c r="D85" t="b">
        <f ca="1">ISBLANK(INDIRECT($A$85))</f>
        <v>1</v>
      </c>
    </row>
    <row r="86" spans="1:4" ht="10.5">
      <c r="A86" s="66" t="s">
        <v>290</v>
      </c>
      <c r="B86" t="str">
        <f ca="1">IF(ISTEXT(INDIRECT($A$86)),INDIRECT($A$86),"")</f>
        <v>18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66" t="s">
        <v>291</v>
      </c>
      <c r="B87" t="str">
        <f ca="1">IF(ISTEXT(INDIRECT($A$87)),INDIRECT($A$87),"")</f>
        <v>Ilgalaikis finansinis turtas</v>
      </c>
      <c r="C87">
        <f ca="1">IF(ISNUMBER(INDIRECT($A$87)),INDIRECT($A$87),0)</f>
        <v>0</v>
      </c>
      <c r="D87" t="b">
        <f ca="1">ISBLANK(INDIRECT($A$87))</f>
        <v>0</v>
      </c>
    </row>
    <row r="88" spans="1:4" ht="10.5">
      <c r="A88" s="66" t="s">
        <v>292</v>
      </c>
      <c r="B88">
        <f ca="1">IF(ISTEXT(INDIRECT($A$88)),INDIRECT($A$88),"")</f>
      </c>
      <c r="C88">
        <f ca="1">IF(ISNUMBER(INDIRECT($A$88)),ROUND(INDIRECT($A$88),2),0)</f>
        <v>0</v>
      </c>
      <c r="D88" t="b">
        <f ca="1">ISBLANK(INDIRECT($A$88))</f>
        <v>1</v>
      </c>
    </row>
    <row r="89" spans="1:4" ht="10.5">
      <c r="A89" s="66" t="s">
        <v>293</v>
      </c>
      <c r="B89">
        <f ca="1">IF(ISTEXT(INDIRECT($A$89)),INDIRECT($A$89),"")</f>
      </c>
      <c r="C89">
        <f ca="1">IF(ISNUMBER(INDIRECT($A$89)),ROUND(INDIRECT($A$89),2),0)</f>
        <v>0</v>
      </c>
      <c r="D89" t="b">
        <f ca="1">ISBLANK(INDIRECT($A$89))</f>
        <v>1</v>
      </c>
    </row>
    <row r="90" spans="1:4" ht="10.5">
      <c r="A90" s="66" t="s">
        <v>294</v>
      </c>
      <c r="B90" t="str">
        <f ca="1">IF(ISTEXT(INDIRECT($A$90)),INDIRECT($A$90),"")</f>
        <v>19</v>
      </c>
      <c r="C90">
        <f ca="1">IF(ISNUMBER(INDIRECT($A$90)),INDIRECT($A$90),0)</f>
        <v>0</v>
      </c>
      <c r="D90" t="b">
        <f ca="1">ISBLANK(INDIRECT($A$90))</f>
        <v>0</v>
      </c>
    </row>
    <row r="91" spans="1:4" ht="10.5">
      <c r="A91" s="66" t="s">
        <v>295</v>
      </c>
      <c r="B91" t="str">
        <f ca="1">IF(ISTEXT(INDIRECT($A$91)),INDIRECT($A$91),"")</f>
        <v>Kitas ilgalaikis turtas</v>
      </c>
      <c r="C91">
        <f ca="1">IF(ISNUMBER(INDIRECT($A$91)),INDIRECT($A$91),0)</f>
        <v>0</v>
      </c>
      <c r="D91" t="b">
        <f ca="1">ISBLANK(INDIRECT($A$91))</f>
        <v>0</v>
      </c>
    </row>
    <row r="92" spans="1:4" ht="10.5">
      <c r="A92" s="66" t="s">
        <v>296</v>
      </c>
      <c r="B92">
        <f ca="1">IF(ISTEXT(INDIRECT($A$92)),INDIRECT($A$92),"")</f>
      </c>
      <c r="C92">
        <f ca="1">IF(ISNUMBER(INDIRECT($A$92)),ROUND(INDIRECT($A$92),2),0)</f>
        <v>0</v>
      </c>
      <c r="D92" t="b">
        <f ca="1">ISBLANK(INDIRECT($A$92))</f>
        <v>1</v>
      </c>
    </row>
    <row r="93" spans="1:4" ht="10.5">
      <c r="A93" s="66" t="s">
        <v>297</v>
      </c>
      <c r="B93">
        <f ca="1">IF(ISTEXT(INDIRECT($A$93)),INDIRECT($A$93),"")</f>
      </c>
      <c r="C93">
        <f ca="1">IF(ISNUMBER(INDIRECT($A$93)),ROUND(INDIRECT($A$93),2),0)</f>
        <v>0</v>
      </c>
      <c r="D93" t="b">
        <f ca="1">ISBLANK(INDIRECT($A$93))</f>
        <v>1</v>
      </c>
    </row>
    <row r="94" spans="1:4" ht="10.5">
      <c r="A94" s="66" t="s">
        <v>298</v>
      </c>
      <c r="B94" t="str">
        <f ca="1">IF(ISTEXT(INDIRECT($A$94)),INDIRECT($A$94),"")</f>
        <v>20</v>
      </c>
      <c r="C94">
        <f ca="1">IF(ISNUMBER(INDIRECT($A$94)),INDIRECT($A$94),0)</f>
        <v>0</v>
      </c>
      <c r="D94" t="b">
        <f ca="1">ISBLANK(INDIRECT($A$94))</f>
        <v>0</v>
      </c>
    </row>
    <row r="95" spans="1:4" ht="10.5">
      <c r="A95" s="66" t="s">
        <v>299</v>
      </c>
      <c r="B95" t="str">
        <f ca="1">IF(ISTEXT(INDIRECT($A$95)),INDIRECT($A$95),"")</f>
        <v>BIOLOGINIS TURTAS</v>
      </c>
      <c r="C95">
        <f ca="1">IF(ISNUMBER(INDIRECT($A$95)),INDIRECT($A$95),0)</f>
        <v>0</v>
      </c>
      <c r="D95" t="b">
        <f ca="1">ISBLANK(INDIRECT($A$95))</f>
        <v>0</v>
      </c>
    </row>
    <row r="96" spans="1:4" ht="10.5">
      <c r="A96" s="66" t="s">
        <v>300</v>
      </c>
      <c r="B96">
        <f ca="1">IF(ISTEXT(INDIRECT($A$96)),INDIRECT($A$96),"")</f>
      </c>
      <c r="C96">
        <f ca="1">IF(ISNUMBER(INDIRECT($A$96)),ROUND(INDIRECT($A$96),2),0)</f>
        <v>424417.97</v>
      </c>
      <c r="D96" t="b">
        <f ca="1">ISBLANK(INDIRECT($A$96))</f>
        <v>0</v>
      </c>
    </row>
    <row r="97" spans="1:4" ht="10.5">
      <c r="A97" s="66" t="s">
        <v>301</v>
      </c>
      <c r="B97">
        <f ca="1">IF(ISTEXT(INDIRECT($A$97)),INDIRECT($A$97),"")</f>
      </c>
      <c r="C97">
        <f ca="1">IF(ISNUMBER(INDIRECT($A$97)),ROUND(INDIRECT($A$97),2),0)</f>
        <v>0</v>
      </c>
      <c r="D97" t="b">
        <f ca="1">ISBLANK(INDIRECT($A$97))</f>
        <v>1</v>
      </c>
    </row>
    <row r="98" spans="1:4" ht="10.5">
      <c r="A98" s="66" t="s">
        <v>302</v>
      </c>
      <c r="B98" t="str">
        <f ca="1">IF(ISTEXT(INDIRECT($A$98)),INDIRECT($A$98),"")</f>
        <v>21</v>
      </c>
      <c r="C98">
        <f ca="1">IF(ISNUMBER(INDIRECT($A$98)),INDIRECT($A$98),0)</f>
        <v>0</v>
      </c>
      <c r="D98" t="b">
        <f ca="1">ISBLANK(INDIRECT($A$98))</f>
        <v>0</v>
      </c>
    </row>
    <row r="99" spans="1:4" ht="10.5">
      <c r="A99" s="66" t="s">
        <v>303</v>
      </c>
      <c r="B99" t="str">
        <f ca="1">IF(ISTEXT(INDIRECT($A$99)),INDIRECT($A$99),"")</f>
        <v>TRUMPALAIKIS TURTAS</v>
      </c>
      <c r="C99">
        <f ca="1">IF(ISNUMBER(INDIRECT($A$99)),INDIRECT($A$99),0)</f>
        <v>0</v>
      </c>
      <c r="D99" t="b">
        <f ca="1">ISBLANK(INDIRECT($A$99))</f>
        <v>0</v>
      </c>
    </row>
    <row r="100" spans="1:4" ht="10.5">
      <c r="A100" s="66" t="s">
        <v>304</v>
      </c>
      <c r="B100">
        <f ca="1">IF(ISTEXT(INDIRECT($A$100)),INDIRECT($A$100),"")</f>
      </c>
      <c r="C100">
        <f ca="1">IF(ISNUMBER(INDIRECT($A$100)),ROUND(INDIRECT($A$100),2),0)</f>
        <v>1052724.89</v>
      </c>
      <c r="D100" t="b">
        <f ca="1">ISBLANK(INDIRECT($A$100))</f>
        <v>0</v>
      </c>
    </row>
    <row r="101" spans="1:4" ht="10.5">
      <c r="A101" s="66" t="s">
        <v>305</v>
      </c>
      <c r="B101">
        <f ca="1">IF(ISTEXT(INDIRECT($A$101)),INDIRECT($A$101),"")</f>
      </c>
      <c r="C101">
        <f ca="1">IF(ISNUMBER(INDIRECT($A$101)),ROUND(INDIRECT($A$101),2),0)</f>
        <v>0</v>
      </c>
      <c r="D101" t="b">
        <f ca="1">ISBLANK(INDIRECT($A$101))</f>
        <v>0</v>
      </c>
    </row>
    <row r="102" spans="1:4" ht="10.5">
      <c r="A102" s="66" t="s">
        <v>306</v>
      </c>
      <c r="B102" t="str">
        <f ca="1">IF(ISTEXT(INDIRECT($A$102)),INDIRECT($A$102),"")</f>
        <v>22</v>
      </c>
      <c r="C102">
        <f ca="1">IF(ISNUMBER(INDIRECT($A$102)),INDIRECT($A$102),0)</f>
        <v>0</v>
      </c>
      <c r="D102" t="b">
        <f ca="1">ISBLANK(INDIRECT($A$102))</f>
        <v>0</v>
      </c>
    </row>
    <row r="103" spans="1:4" ht="10.5">
      <c r="A103" s="66" t="s">
        <v>307</v>
      </c>
      <c r="B103" t="str">
        <f ca="1">IF(ISTEXT(INDIRECT($A$103)),INDIRECT($A$103),"")</f>
        <v>Atsargos</v>
      </c>
      <c r="C103">
        <f ca="1">IF(ISNUMBER(INDIRECT($A$103)),INDIRECT($A$103),0)</f>
        <v>0</v>
      </c>
      <c r="D103" t="b">
        <f ca="1">ISBLANK(INDIRECT($A$103))</f>
        <v>0</v>
      </c>
    </row>
    <row r="104" spans="1:4" ht="10.5">
      <c r="A104" s="66" t="s">
        <v>308</v>
      </c>
      <c r="B104">
        <f ca="1">IF(ISTEXT(INDIRECT($A$104)),INDIRECT($A$104),"")</f>
      </c>
      <c r="C104">
        <f ca="1">IF(ISNUMBER(INDIRECT($A$104)),ROUND(INDIRECT($A$104),2),0)</f>
        <v>222775.24</v>
      </c>
      <c r="D104" t="b">
        <f ca="1">ISBLANK(INDIRECT($A$104))</f>
        <v>0</v>
      </c>
    </row>
    <row r="105" spans="1:4" ht="10.5">
      <c r="A105" s="66" t="s">
        <v>309</v>
      </c>
      <c r="B105">
        <f ca="1">IF(ISTEXT(INDIRECT($A$105)),INDIRECT($A$105),"")</f>
      </c>
      <c r="C105">
        <f ca="1">IF(ISNUMBER(INDIRECT($A$105)),ROUND(INDIRECT($A$105),2),0)</f>
        <v>0</v>
      </c>
      <c r="D105" t="b">
        <f ca="1">ISBLANK(INDIRECT($A$105))</f>
        <v>0</v>
      </c>
    </row>
    <row r="106" spans="1:4" ht="10.5">
      <c r="A106" s="66" t="s">
        <v>310</v>
      </c>
      <c r="B106" t="str">
        <f ca="1">IF(ISTEXT(INDIRECT($A$106)),INDIRECT($A$106),"")</f>
        <v>23</v>
      </c>
      <c r="C106">
        <f ca="1">IF(ISNUMBER(INDIRECT($A$106)),INDIRECT($A$106),0)</f>
        <v>0</v>
      </c>
      <c r="D106" t="b">
        <f ca="1">ISBLANK(INDIRECT($A$106))</f>
        <v>0</v>
      </c>
    </row>
    <row r="107" spans="1:4" ht="10.5">
      <c r="A107" s="66" t="s">
        <v>311</v>
      </c>
      <c r="B107" t="str">
        <f ca="1">IF(ISTEXT(INDIRECT($A$107)),INDIRECT($A$107),"")</f>
        <v>Strateginės ir neliečiamosios atsargos</v>
      </c>
      <c r="C107">
        <f ca="1">IF(ISNUMBER(INDIRECT($A$107)),INDIRECT($A$107),0)</f>
        <v>0</v>
      </c>
      <c r="D107" t="b">
        <f ca="1">ISBLANK(INDIRECT($A$107))</f>
        <v>0</v>
      </c>
    </row>
    <row r="108" spans="1:4" ht="10.5">
      <c r="A108" s="66" t="s">
        <v>312</v>
      </c>
      <c r="B108">
        <f ca="1">IF(ISTEXT(INDIRECT($A$108)),INDIRECT($A$108),"")</f>
      </c>
      <c r="C108">
        <f ca="1">IF(ISNUMBER(INDIRECT($A$108)),ROUND(INDIRECT($A$108),2),0)</f>
        <v>0</v>
      </c>
      <c r="D108" t="b">
        <f ca="1">ISBLANK(INDIRECT($A$108))</f>
        <v>1</v>
      </c>
    </row>
    <row r="109" spans="1:4" ht="10.5">
      <c r="A109" s="66" t="s">
        <v>313</v>
      </c>
      <c r="B109">
        <f ca="1">IF(ISTEXT(INDIRECT($A$109)),INDIRECT($A$109),"")</f>
      </c>
      <c r="C109">
        <f ca="1">IF(ISNUMBER(INDIRECT($A$109)),ROUND(INDIRECT($A$109),2),0)</f>
        <v>0</v>
      </c>
      <c r="D109" t="b">
        <f ca="1">ISBLANK(INDIRECT($A$109))</f>
        <v>1</v>
      </c>
    </row>
    <row r="110" spans="1:4" ht="10.5">
      <c r="A110" s="66" t="s">
        <v>314</v>
      </c>
      <c r="B110" t="str">
        <f ca="1">IF(ISTEXT(INDIRECT($A$110)),INDIRECT($A$110),"")</f>
        <v>24</v>
      </c>
      <c r="C110">
        <f ca="1">IF(ISNUMBER(INDIRECT($A$110)),INDIRECT($A$110),0)</f>
        <v>0</v>
      </c>
      <c r="D110" t="b">
        <f ca="1">ISBLANK(INDIRECT($A$110))</f>
        <v>0</v>
      </c>
    </row>
    <row r="111" spans="1:4" ht="10.5">
      <c r="A111" s="66" t="s">
        <v>315</v>
      </c>
      <c r="B111" t="str">
        <f ca="1">IF(ISTEXT(INDIRECT($A$111)),INDIRECT($A$111),"")</f>
        <v>Medžiagos, žaliavos ir ūkinis inventorius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66" t="s">
        <v>316</v>
      </c>
      <c r="B112">
        <f ca="1">IF(ISTEXT(INDIRECT($A$112)),INDIRECT($A$112),"")</f>
      </c>
      <c r="C112">
        <f ca="1">IF(ISNUMBER(INDIRECT($A$112)),ROUND(INDIRECT($A$112),2),0)</f>
        <v>34861.31</v>
      </c>
      <c r="D112" t="b">
        <f ca="1">ISBLANK(INDIRECT($A$112))</f>
        <v>0</v>
      </c>
    </row>
    <row r="113" spans="1:4" ht="10.5">
      <c r="A113" s="66" t="s">
        <v>317</v>
      </c>
      <c r="B113">
        <f ca="1">IF(ISTEXT(INDIRECT($A$113)),INDIRECT($A$113),"")</f>
      </c>
      <c r="C113">
        <f ca="1">IF(ISNUMBER(INDIRECT($A$113)),ROUND(INDIRECT($A$113),2),0)</f>
        <v>0</v>
      </c>
      <c r="D113" t="b">
        <f ca="1">ISBLANK(INDIRECT($A$113))</f>
        <v>1</v>
      </c>
    </row>
    <row r="114" spans="1:4" ht="10.5">
      <c r="A114" s="66" t="s">
        <v>318</v>
      </c>
      <c r="B114" t="str">
        <f ca="1">IF(ISTEXT(INDIRECT($A$114)),INDIRECT($A$114),"")</f>
        <v>25</v>
      </c>
      <c r="C114">
        <f ca="1">IF(ISNUMBER(INDIRECT($A$114)),INDIRECT($A$114),0)</f>
        <v>0</v>
      </c>
      <c r="D114" t="b">
        <f ca="1">ISBLANK(INDIRECT($A$114))</f>
        <v>0</v>
      </c>
    </row>
    <row r="115" spans="1:4" ht="10.5">
      <c r="A115" s="66" t="s">
        <v>319</v>
      </c>
      <c r="B115" t="str">
        <f ca="1">IF(ISTEXT(INDIRECT($A$115)),INDIRECT($A$115),"")</f>
        <v>Nebaigta gaminti produkcija ir nebaigtos vykdyti sutartys</v>
      </c>
      <c r="C115">
        <f ca="1">IF(ISNUMBER(INDIRECT($A$115)),INDIRECT($A$115),0)</f>
        <v>0</v>
      </c>
      <c r="D115" t="b">
        <f ca="1">ISBLANK(INDIRECT($A$115))</f>
        <v>0</v>
      </c>
    </row>
    <row r="116" spans="1:4" ht="10.5">
      <c r="A116" s="66" t="s">
        <v>320</v>
      </c>
      <c r="B116">
        <f ca="1">IF(ISTEXT(INDIRECT($A$116)),INDIRECT($A$116),"")</f>
      </c>
      <c r="C116">
        <f ca="1">IF(ISNUMBER(INDIRECT($A$116)),ROUND(INDIRECT($A$116),2),0)</f>
        <v>0</v>
      </c>
      <c r="D116" t="b">
        <f ca="1">ISBLANK(INDIRECT($A$116))</f>
        <v>1</v>
      </c>
    </row>
    <row r="117" spans="1:4" ht="10.5">
      <c r="A117" s="66" t="s">
        <v>321</v>
      </c>
      <c r="B117">
        <f ca="1">IF(ISTEXT(INDIRECT($A$117)),INDIRECT($A$117),"")</f>
      </c>
      <c r="C117">
        <f ca="1">IF(ISNUMBER(INDIRECT($A$117)),ROUND(INDIRECT($A$117),2),0)</f>
        <v>0</v>
      </c>
      <c r="D117" t="b">
        <f ca="1">ISBLANK(INDIRECT($A$117))</f>
        <v>1</v>
      </c>
    </row>
    <row r="118" spans="1:4" ht="10.5">
      <c r="A118" s="66" t="s">
        <v>322</v>
      </c>
      <c r="B118" t="str">
        <f ca="1">IF(ISTEXT(INDIRECT($A$118)),INDIRECT($A$118),"")</f>
        <v>26</v>
      </c>
      <c r="C118">
        <f ca="1">IF(ISNUMBER(INDIRECT($A$118)),INDIRECT($A$118),0)</f>
        <v>0</v>
      </c>
      <c r="D118" t="b">
        <f ca="1">ISBLANK(INDIRECT($A$118))</f>
        <v>0</v>
      </c>
    </row>
    <row r="119" spans="1:4" ht="10.5">
      <c r="A119" s="66" t="s">
        <v>323</v>
      </c>
      <c r="B119" t="str">
        <f ca="1">IF(ISTEXT(INDIRECT($A$119)),INDIRECT($A$119),"")</f>
        <v>Pagaminta produkcija, atsargos, skirtos parduoti (perduoti)</v>
      </c>
      <c r="C119">
        <f ca="1">IF(ISNUMBER(INDIRECT($A$119)),INDIRECT($A$119),0)</f>
        <v>0</v>
      </c>
      <c r="D119" t="b">
        <f ca="1">ISBLANK(INDIRECT($A$119))</f>
        <v>0</v>
      </c>
    </row>
    <row r="120" spans="1:4" ht="10.5">
      <c r="A120" s="66" t="s">
        <v>324</v>
      </c>
      <c r="B120">
        <f ca="1">IF(ISTEXT(INDIRECT($A$120)),INDIRECT($A$120),"")</f>
      </c>
      <c r="C120">
        <f ca="1">IF(ISNUMBER(INDIRECT($A$120)),ROUND(INDIRECT($A$120),2),0)</f>
        <v>187913.93</v>
      </c>
      <c r="D120" t="b">
        <f ca="1">ISBLANK(INDIRECT($A$120))</f>
        <v>0</v>
      </c>
    </row>
    <row r="121" spans="1:4" ht="10.5">
      <c r="A121" s="66" t="s">
        <v>325</v>
      </c>
      <c r="B121">
        <f ca="1">IF(ISTEXT(INDIRECT($A$121)),INDIRECT($A$121),"")</f>
      </c>
      <c r="C121">
        <f ca="1">IF(ISNUMBER(INDIRECT($A$121)),ROUND(INDIRECT($A$121),2),0)</f>
        <v>0</v>
      </c>
      <c r="D121" t="b">
        <f ca="1">ISBLANK(INDIRECT($A$121))</f>
        <v>1</v>
      </c>
    </row>
    <row r="122" spans="1:4" ht="10.5">
      <c r="A122" s="66" t="s">
        <v>326</v>
      </c>
      <c r="B122" t="str">
        <f ca="1">IF(ISTEXT(INDIRECT($A$122)),INDIRECT($A$122),"")</f>
        <v>27</v>
      </c>
      <c r="C122">
        <f ca="1">IF(ISNUMBER(INDIRECT($A$122)),INDIRECT($A$122),0)</f>
        <v>0</v>
      </c>
      <c r="D122" t="b">
        <f ca="1">ISBLANK(INDIRECT($A$122))</f>
        <v>0</v>
      </c>
    </row>
    <row r="123" spans="1:4" ht="10.5">
      <c r="A123" s="66" t="s">
        <v>327</v>
      </c>
      <c r="B123" t="str">
        <f ca="1">IF(ISTEXT(INDIRECT($A$123)),INDIRECT($A$123),"")</f>
        <v>Ilgalaikis materialusis ir biologinis turtas, skirtas parduoti</v>
      </c>
      <c r="C123">
        <f ca="1">IF(ISNUMBER(INDIRECT($A$123)),INDIRECT($A$123),0)</f>
        <v>0</v>
      </c>
      <c r="D123" t="b">
        <f ca="1">ISBLANK(INDIRECT($A$123))</f>
        <v>0</v>
      </c>
    </row>
    <row r="124" spans="1:4" ht="10.5">
      <c r="A124" s="66" t="s">
        <v>328</v>
      </c>
      <c r="B124">
        <f ca="1">IF(ISTEXT(INDIRECT($A$124)),INDIRECT($A$124),"")</f>
      </c>
      <c r="C124">
        <f ca="1">IF(ISNUMBER(INDIRECT($A$124)),ROUND(INDIRECT($A$124),2),0)</f>
        <v>0</v>
      </c>
      <c r="D124" t="b">
        <f ca="1">ISBLANK(INDIRECT($A$124))</f>
        <v>1</v>
      </c>
    </row>
    <row r="125" spans="1:4" ht="10.5">
      <c r="A125" s="66" t="s">
        <v>329</v>
      </c>
      <c r="B125">
        <f ca="1">IF(ISTEXT(INDIRECT($A$125)),INDIRECT($A$125),"")</f>
      </c>
      <c r="C125">
        <f ca="1">IF(ISNUMBER(INDIRECT($A$125)),ROUND(INDIRECT($A$125),2),0)</f>
        <v>0</v>
      </c>
      <c r="D125" t="b">
        <f ca="1">ISBLANK(INDIRECT($A$125))</f>
        <v>1</v>
      </c>
    </row>
    <row r="126" spans="1:4" ht="10.5">
      <c r="A126" s="66" t="s">
        <v>330</v>
      </c>
      <c r="B126" t="str">
        <f ca="1">IF(ISTEXT(INDIRECT($A$126)),INDIRECT($A$126),"")</f>
        <v>28</v>
      </c>
      <c r="C126">
        <f ca="1">IF(ISNUMBER(INDIRECT($A$126)),INDIRECT($A$126),0)</f>
        <v>0</v>
      </c>
      <c r="D126" t="b">
        <f ca="1">ISBLANK(INDIRECT($A$126))</f>
        <v>0</v>
      </c>
    </row>
    <row r="127" spans="1:4" ht="10.5">
      <c r="A127" s="66" t="s">
        <v>331</v>
      </c>
      <c r="B127" t="str">
        <f ca="1">IF(ISTEXT(INDIRECT($A$127)),INDIRECT($A$127),"")</f>
        <v>Išankstiniai apmokėjimai</v>
      </c>
      <c r="C127">
        <f ca="1">IF(ISNUMBER(INDIRECT($A$127)),INDIRECT($A$127),0)</f>
        <v>0</v>
      </c>
      <c r="D127" t="b">
        <f ca="1">ISBLANK(INDIRECT($A$127))</f>
        <v>0</v>
      </c>
    </row>
    <row r="128" spans="1:4" ht="10.5">
      <c r="A128" s="66" t="s">
        <v>332</v>
      </c>
      <c r="B128">
        <f ca="1">IF(ISTEXT(INDIRECT($A$128)),INDIRECT($A$128),"")</f>
      </c>
      <c r="C128">
        <f ca="1">IF(ISNUMBER(INDIRECT($A$128)),ROUND(INDIRECT($A$128),2),0)</f>
        <v>35813.36</v>
      </c>
      <c r="D128" t="b">
        <f ca="1">ISBLANK(INDIRECT($A$128))</f>
        <v>0</v>
      </c>
    </row>
    <row r="129" spans="1:4" ht="10.5">
      <c r="A129" s="66" t="s">
        <v>333</v>
      </c>
      <c r="B129">
        <f ca="1">IF(ISTEXT(INDIRECT($A$129)),INDIRECT($A$129),"")</f>
      </c>
      <c r="C129">
        <f ca="1">IF(ISNUMBER(INDIRECT($A$129)),ROUND(INDIRECT($A$129),2),0)</f>
        <v>0</v>
      </c>
      <c r="D129" t="b">
        <f ca="1">ISBLANK(INDIRECT($A$129))</f>
        <v>1</v>
      </c>
    </row>
    <row r="130" spans="1:4" ht="10.5">
      <c r="A130" s="66" t="s">
        <v>334</v>
      </c>
      <c r="B130" t="str">
        <f ca="1">IF(ISTEXT(INDIRECT($A$130)),INDIRECT($A$130),"")</f>
        <v>29</v>
      </c>
      <c r="C130">
        <f ca="1">IF(ISNUMBER(INDIRECT($A$130)),INDIRECT($A$130),0)</f>
        <v>0</v>
      </c>
      <c r="D130" t="b">
        <f ca="1">ISBLANK(INDIRECT($A$130))</f>
        <v>0</v>
      </c>
    </row>
    <row r="131" spans="1:4" ht="10.5">
      <c r="A131" s="66" t="s">
        <v>335</v>
      </c>
      <c r="B131" t="str">
        <f ca="1">IF(ISTEXT(INDIRECT($A$131)),INDIRECT($A$131),"")</f>
        <v>Per vienus metus gautinos sumos</v>
      </c>
      <c r="C131">
        <f ca="1">IF(ISNUMBER(INDIRECT($A$131)),INDIRECT($A$131),0)</f>
        <v>0</v>
      </c>
      <c r="D131" t="b">
        <f ca="1">ISBLANK(INDIRECT($A$131))</f>
        <v>0</v>
      </c>
    </row>
    <row r="132" spans="1:4" ht="10.5">
      <c r="A132" s="66" t="s">
        <v>336</v>
      </c>
      <c r="B132">
        <f ca="1">IF(ISTEXT(INDIRECT($A$132)),INDIRECT($A$132),"")</f>
      </c>
      <c r="C132">
        <f ca="1">IF(ISNUMBER(INDIRECT($A$132)),ROUND(INDIRECT($A$132),2),0)</f>
        <v>709130.96</v>
      </c>
      <c r="D132" t="b">
        <f ca="1">ISBLANK(INDIRECT($A$132))</f>
        <v>0</v>
      </c>
    </row>
    <row r="133" spans="1:4" ht="10.5">
      <c r="A133" s="66" t="s">
        <v>337</v>
      </c>
      <c r="B133">
        <f ca="1">IF(ISTEXT(INDIRECT($A$133)),INDIRECT($A$133),"")</f>
      </c>
      <c r="C133">
        <f ca="1">IF(ISNUMBER(INDIRECT($A$133)),ROUND(INDIRECT($A$133),2),0)</f>
        <v>0</v>
      </c>
      <c r="D133" t="b">
        <f ca="1">ISBLANK(INDIRECT($A$133))</f>
        <v>0</v>
      </c>
    </row>
    <row r="134" spans="1:4" ht="10.5">
      <c r="A134" s="66" t="s">
        <v>338</v>
      </c>
      <c r="B134" t="str">
        <f ca="1">IF(ISTEXT(INDIRECT($A$134)),INDIRECT($A$134),"")</f>
        <v>77</v>
      </c>
      <c r="C134">
        <f ca="1">IF(ISNUMBER(INDIRECT($A$134)),INDIRECT($A$134),0)</f>
        <v>0</v>
      </c>
      <c r="D134" t="b">
        <f ca="1">ISBLANK(INDIRECT($A$134))</f>
        <v>0</v>
      </c>
    </row>
    <row r="135" spans="1:4" ht="10.5">
      <c r="A135" s="66" t="s">
        <v>339</v>
      </c>
      <c r="B135" t="str">
        <f ca="1">IF(ISTEXT(INDIRECT($A$135)),INDIRECT($A$135),"")</f>
        <v>Gautinos trumpalaikės finansinės sumos</v>
      </c>
      <c r="C135">
        <f ca="1">IF(ISNUMBER(INDIRECT($A$135)),INDIRECT($A$135),0)</f>
        <v>0</v>
      </c>
      <c r="D135" t="b">
        <f ca="1">ISBLANK(INDIRECT($A$135))</f>
        <v>0</v>
      </c>
    </row>
    <row r="136" spans="1:4" ht="10.5">
      <c r="A136" s="66" t="s">
        <v>340</v>
      </c>
      <c r="B136">
        <f ca="1">IF(ISTEXT(INDIRECT($A$136)),INDIRECT($A$136),"")</f>
      </c>
      <c r="C136">
        <f ca="1">IF(ISNUMBER(INDIRECT($A$136)),ROUND(INDIRECT($A$136),2),0)</f>
        <v>0</v>
      </c>
      <c r="D136" t="b">
        <f ca="1">ISBLANK(INDIRECT($A$136))</f>
        <v>1</v>
      </c>
    </row>
    <row r="137" spans="1:4" ht="10.5">
      <c r="A137" s="66" t="s">
        <v>341</v>
      </c>
      <c r="B137">
        <f ca="1">IF(ISTEXT(INDIRECT($A$137)),INDIRECT($A$137),"")</f>
      </c>
      <c r="C137">
        <f ca="1">IF(ISNUMBER(INDIRECT($A$137)),ROUND(INDIRECT($A$137),2),0)</f>
        <v>0</v>
      </c>
      <c r="D137" t="b">
        <f ca="1">ISBLANK(INDIRECT($A$137))</f>
        <v>1</v>
      </c>
    </row>
    <row r="138" spans="1:4" ht="10.5">
      <c r="A138" s="66" t="s">
        <v>342</v>
      </c>
      <c r="B138" t="str">
        <f ca="1">IF(ISTEXT(INDIRECT($A$138)),INDIRECT($A$138),"")</f>
        <v>30</v>
      </c>
      <c r="C138">
        <f ca="1">IF(ISNUMBER(INDIRECT($A$138)),INDIRECT($A$138),0)</f>
        <v>0</v>
      </c>
      <c r="D138" t="b">
        <f ca="1">ISBLANK(INDIRECT($A$138))</f>
        <v>0</v>
      </c>
    </row>
    <row r="139" spans="1:4" ht="10.5">
      <c r="A139" s="66" t="s">
        <v>343</v>
      </c>
      <c r="B139" t="str">
        <f ca="1">IF(ISTEXT(INDIRECT($A$139)),INDIRECT($A$139),"")</f>
        <v>Gautini mokesčiai ir socialinės įmokos</v>
      </c>
      <c r="C139">
        <f ca="1">IF(ISNUMBER(INDIRECT($A$139)),INDIRECT($A$139),0)</f>
        <v>0</v>
      </c>
      <c r="D139" t="b">
        <f ca="1">ISBLANK(INDIRECT($A$139))</f>
        <v>0</v>
      </c>
    </row>
    <row r="140" spans="1:4" ht="10.5">
      <c r="A140" s="66" t="s">
        <v>344</v>
      </c>
      <c r="B140">
        <f ca="1">IF(ISTEXT(INDIRECT($A$140)),INDIRECT($A$140),"")</f>
      </c>
      <c r="C140">
        <f ca="1">IF(ISNUMBER(INDIRECT($A$140)),ROUND(INDIRECT($A$140),2),0)</f>
        <v>0</v>
      </c>
      <c r="D140" t="b">
        <f ca="1">ISBLANK(INDIRECT($A$140))</f>
        <v>1</v>
      </c>
    </row>
    <row r="141" spans="1:4" ht="10.5">
      <c r="A141" s="66" t="s">
        <v>345</v>
      </c>
      <c r="B141">
        <f ca="1">IF(ISTEXT(INDIRECT($A$141)),INDIRECT($A$141),"")</f>
      </c>
      <c r="C141">
        <f ca="1">IF(ISNUMBER(INDIRECT($A$141)),ROUND(INDIRECT($A$141),2),0)</f>
        <v>0</v>
      </c>
      <c r="D141" t="b">
        <f ca="1">ISBLANK(INDIRECT($A$141))</f>
        <v>1</v>
      </c>
    </row>
    <row r="142" spans="1:4" ht="10.5">
      <c r="A142" s="66" t="s">
        <v>346</v>
      </c>
      <c r="B142" t="str">
        <f ca="1">IF(ISTEXT(INDIRECT($A$142)),INDIRECT($A$142),"")</f>
        <v>31</v>
      </c>
      <c r="C142">
        <f ca="1">IF(ISNUMBER(INDIRECT($A$142)),INDIRECT($A$142),0)</f>
        <v>0</v>
      </c>
      <c r="D142" t="b">
        <f ca="1">ISBLANK(INDIRECT($A$142))</f>
        <v>0</v>
      </c>
    </row>
    <row r="143" spans="1:4" ht="10.5">
      <c r="A143" s="66" t="s">
        <v>347</v>
      </c>
      <c r="B143" t="str">
        <f ca="1">IF(ISTEXT(INDIRECT($A$143)),INDIRECT($A$143),"")</f>
        <v>Gautinos finansavimo sumos</v>
      </c>
      <c r="C143">
        <f ca="1">IF(ISNUMBER(INDIRECT($A$143)),INDIRECT($A$143),0)</f>
        <v>0</v>
      </c>
      <c r="D143" t="b">
        <f ca="1">ISBLANK(INDIRECT($A$143))</f>
        <v>0</v>
      </c>
    </row>
    <row r="144" spans="1:4" ht="10.5">
      <c r="A144" s="66" t="s">
        <v>348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66" t="s">
        <v>349</v>
      </c>
      <c r="B145">
        <f ca="1">IF(ISTEXT(INDIRECT($A$145)),INDIRECT($A$145),"")</f>
      </c>
      <c r="C145">
        <f ca="1">IF(ISNUMBER(INDIRECT($A$145)),ROUND(INDIRECT($A$145),2),0)</f>
        <v>0</v>
      </c>
      <c r="D145" t="b">
        <f ca="1">ISBLANK(INDIRECT($A$145))</f>
        <v>1</v>
      </c>
    </row>
    <row r="146" spans="1:4" ht="10.5">
      <c r="A146" s="66" t="s">
        <v>350</v>
      </c>
      <c r="B146" t="str">
        <f ca="1">IF(ISTEXT(INDIRECT($A$146)),INDIRECT($A$146),"")</f>
        <v>32</v>
      </c>
      <c r="C146">
        <f ca="1">IF(ISNUMBER(INDIRECT($A$146)),INDIRECT($A$146),0)</f>
        <v>0</v>
      </c>
      <c r="D146" t="b">
        <f ca="1">ISBLANK(INDIRECT($A$146))</f>
        <v>0</v>
      </c>
    </row>
    <row r="147" spans="1:4" ht="10.5">
      <c r="A147" s="66" t="s">
        <v>351</v>
      </c>
      <c r="B147" t="str">
        <f ca="1">IF(ISTEXT(INDIRECT($A$147)),INDIRECT($A$147),"")</f>
        <v>Gautinos sumos už turto naudojimą, parduotas prekes, turtą, paslaugas</v>
      </c>
      <c r="C147">
        <f ca="1">IF(ISNUMBER(INDIRECT($A$147)),INDIRECT($A$147),0)</f>
        <v>0</v>
      </c>
      <c r="D147" t="b">
        <f ca="1">ISBLANK(INDIRECT($A$147))</f>
        <v>0</v>
      </c>
    </row>
    <row r="148" spans="1:4" ht="10.5">
      <c r="A148" s="66" t="s">
        <v>352</v>
      </c>
      <c r="B148">
        <f ca="1">IF(ISTEXT(INDIRECT($A$148)),INDIRECT($A$148),"")</f>
      </c>
      <c r="C148">
        <f ca="1">IF(ISNUMBER(INDIRECT($A$148)),ROUND(INDIRECT($A$148),2),0)</f>
        <v>325570.96</v>
      </c>
      <c r="D148" t="b">
        <f ca="1">ISBLANK(INDIRECT($A$148))</f>
        <v>0</v>
      </c>
    </row>
    <row r="149" spans="1:4" ht="10.5">
      <c r="A149" s="66" t="s">
        <v>353</v>
      </c>
      <c r="B149">
        <f ca="1">IF(ISTEXT(INDIRECT($A$149)),INDIRECT($A$149),"")</f>
      </c>
      <c r="C149">
        <f ca="1">IF(ISNUMBER(INDIRECT($A$149)),ROUND(INDIRECT($A$149),2),0)</f>
        <v>0</v>
      </c>
      <c r="D149" t="b">
        <f ca="1">ISBLANK(INDIRECT($A$149))</f>
        <v>1</v>
      </c>
    </row>
    <row r="150" spans="1:4" ht="10.5">
      <c r="A150" s="66" t="s">
        <v>354</v>
      </c>
      <c r="B150" t="str">
        <f ca="1">IF(ISTEXT(INDIRECT($A$150)),INDIRECT($A$150),"")</f>
        <v>33</v>
      </c>
      <c r="C150">
        <f ca="1">IF(ISNUMBER(INDIRECT($A$150)),INDIRECT($A$150),0)</f>
        <v>0</v>
      </c>
      <c r="D150" t="b">
        <f ca="1">ISBLANK(INDIRECT($A$150))</f>
        <v>0</v>
      </c>
    </row>
    <row r="151" spans="1:4" ht="10.5">
      <c r="A151" s="66" t="s">
        <v>355</v>
      </c>
      <c r="B151" t="str">
        <f ca="1">IF(ISTEXT(INDIRECT($A$151)),INDIRECT($A$151),"")</f>
        <v>Sukauptos gautinos sumos</v>
      </c>
      <c r="C151">
        <f ca="1">IF(ISNUMBER(INDIRECT($A$151)),INDIRECT($A$151),0)</f>
        <v>0</v>
      </c>
      <c r="D151" t="b">
        <f ca="1">ISBLANK(INDIRECT($A$151))</f>
        <v>0</v>
      </c>
    </row>
    <row r="152" spans="1:4" ht="10.5">
      <c r="A152" s="66" t="s">
        <v>356</v>
      </c>
      <c r="B152">
        <f ca="1">IF(ISTEXT(INDIRECT($A$152)),INDIRECT($A$152),"")</f>
      </c>
      <c r="C152">
        <f ca="1">IF(ISNUMBER(INDIRECT($A$152)),ROUND(INDIRECT($A$152),2),0)</f>
        <v>383560</v>
      </c>
      <c r="D152" t="b">
        <f ca="1">ISBLANK(INDIRECT($A$152))</f>
        <v>0</v>
      </c>
    </row>
    <row r="153" spans="1:4" ht="10.5">
      <c r="A153" s="66" t="s">
        <v>357</v>
      </c>
      <c r="B153">
        <f ca="1">IF(ISTEXT(INDIRECT($A$153)),INDIRECT($A$153),"")</f>
      </c>
      <c r="C153">
        <f ca="1">IF(ISNUMBER(INDIRECT($A$153)),ROUND(INDIRECT($A$153),2),0)</f>
        <v>0</v>
      </c>
      <c r="D153" t="b">
        <f ca="1">ISBLANK(INDIRECT($A$153))</f>
        <v>1</v>
      </c>
    </row>
    <row r="154" spans="1:4" ht="10.5">
      <c r="A154" s="66" t="s">
        <v>358</v>
      </c>
      <c r="B154" t="str">
        <f ca="1">IF(ISTEXT(INDIRECT($A$154)),INDIRECT($A$154),"")</f>
        <v>34</v>
      </c>
      <c r="C154">
        <f ca="1">IF(ISNUMBER(INDIRECT($A$154)),INDIRECT($A$154),0)</f>
        <v>0</v>
      </c>
      <c r="D154" t="b">
        <f ca="1">ISBLANK(INDIRECT($A$154))</f>
        <v>0</v>
      </c>
    </row>
    <row r="155" spans="1:4" ht="10.5">
      <c r="A155" s="66" t="s">
        <v>359</v>
      </c>
      <c r="B155" t="str">
        <f ca="1">IF(ISTEXT(INDIRECT($A$155)),INDIRECT($A$155),"")</f>
        <v>Kitos gautinos sumos</v>
      </c>
      <c r="C155">
        <f ca="1">IF(ISNUMBER(INDIRECT($A$155)),INDIRECT($A$155),0)</f>
        <v>0</v>
      </c>
      <c r="D155" t="b">
        <f ca="1">ISBLANK(INDIRECT($A$155))</f>
        <v>0</v>
      </c>
    </row>
    <row r="156" spans="1:4" ht="10.5">
      <c r="A156" s="66" t="s">
        <v>360</v>
      </c>
      <c r="B156">
        <f ca="1">IF(ISTEXT(INDIRECT($A$156)),INDIRECT($A$156),"")</f>
      </c>
      <c r="C156">
        <f ca="1">IF(ISNUMBER(INDIRECT($A$156)),ROUND(INDIRECT($A$156),2),0)</f>
        <v>0</v>
      </c>
      <c r="D156" t="b">
        <f ca="1">ISBLANK(INDIRECT($A$156))</f>
        <v>1</v>
      </c>
    </row>
    <row r="157" spans="1:4" ht="10.5">
      <c r="A157" s="66" t="s">
        <v>361</v>
      </c>
      <c r="B157">
        <f ca="1">IF(ISTEXT(INDIRECT($A$157)),INDIRECT($A$157),"")</f>
      </c>
      <c r="C157">
        <f ca="1">IF(ISNUMBER(INDIRECT($A$157)),ROUND(INDIRECT($A$157),2),0)</f>
        <v>0</v>
      </c>
      <c r="D157" t="b">
        <f ca="1">ISBLANK(INDIRECT($A$157))</f>
        <v>1</v>
      </c>
    </row>
    <row r="158" spans="1:4" ht="10.5">
      <c r="A158" s="66" t="s">
        <v>362</v>
      </c>
      <c r="B158">
        <f ca="1">IF(ISTEXT(INDIRECT($A$158)),INDIRECT($A$158),"")</f>
      </c>
      <c r="C158">
        <f ca="1">IF(ISNUMBER(INDIRECT($A$158)),INDIRECT($A$158),0)</f>
        <v>35</v>
      </c>
      <c r="D158" t="b">
        <f ca="1">ISBLANK(INDIRECT($A$158))</f>
        <v>0</v>
      </c>
    </row>
    <row r="159" spans="1:4" ht="10.5">
      <c r="A159" s="66" t="s">
        <v>363</v>
      </c>
      <c r="B159" t="str">
        <f ca="1">IF(ISTEXT(INDIRECT($A$159)),INDIRECT($A$159),"")</f>
        <v>Trumpalaikės investicijos</v>
      </c>
      <c r="C159">
        <f ca="1">IF(ISNUMBER(INDIRECT($A$159)),INDIRECT($A$159),0)</f>
        <v>0</v>
      </c>
      <c r="D159" t="b">
        <f ca="1">ISBLANK(INDIRECT($A$159))</f>
        <v>0</v>
      </c>
    </row>
    <row r="160" spans="1:4" ht="10.5">
      <c r="A160" s="66" t="s">
        <v>364</v>
      </c>
      <c r="B160">
        <f ca="1">IF(ISTEXT(INDIRECT($A$160)),INDIRECT($A$160),"")</f>
      </c>
      <c r="C160">
        <f ca="1">IF(ISNUMBER(INDIRECT($A$160)),ROUND(INDIRECT($A$160),2),0)</f>
        <v>0</v>
      </c>
      <c r="D160" t="b">
        <f ca="1">ISBLANK(INDIRECT($A$160))</f>
        <v>1</v>
      </c>
    </row>
    <row r="161" spans="1:4" ht="10.5">
      <c r="A161" s="66" t="s">
        <v>365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1</v>
      </c>
    </row>
    <row r="162" spans="1:4" ht="10.5">
      <c r="A162" s="66" t="s">
        <v>366</v>
      </c>
      <c r="B162">
        <f ca="1">IF(ISTEXT(INDIRECT($A$162)),INDIRECT($A$162),"")</f>
      </c>
      <c r="C162">
        <f ca="1">IF(ISNUMBER(INDIRECT($A$162)),INDIRECT($A$162),0)</f>
        <v>36</v>
      </c>
      <c r="D162" t="b">
        <f ca="1">ISBLANK(INDIRECT($A$162))</f>
        <v>0</v>
      </c>
    </row>
    <row r="163" spans="1:4" ht="10.5">
      <c r="A163" s="66" t="s">
        <v>367</v>
      </c>
      <c r="B163" t="str">
        <f ca="1">IF(ISTEXT(INDIRECT($A$163)),INDIRECT($A$163),"")</f>
        <v>Pinigai ir pinigų ekvivalentai</v>
      </c>
      <c r="C163">
        <f ca="1">IF(ISNUMBER(INDIRECT($A$163)),INDIRECT($A$163),0)</f>
        <v>0</v>
      </c>
      <c r="D163" t="b">
        <f ca="1">ISBLANK(INDIRECT($A$163))</f>
        <v>0</v>
      </c>
    </row>
    <row r="164" spans="1:4" ht="10.5">
      <c r="A164" s="66" t="s">
        <v>368</v>
      </c>
      <c r="B164">
        <f ca="1">IF(ISTEXT(INDIRECT($A$164)),INDIRECT($A$164),"")</f>
      </c>
      <c r="C164">
        <f ca="1">IF(ISNUMBER(INDIRECT($A$164)),ROUND(INDIRECT($A$164),2),0)</f>
        <v>85005.33</v>
      </c>
      <c r="D164" t="b">
        <f ca="1">ISBLANK(INDIRECT($A$164))</f>
        <v>0</v>
      </c>
    </row>
    <row r="165" spans="1:4" ht="10.5">
      <c r="A165" s="66" t="s">
        <v>369</v>
      </c>
      <c r="B165">
        <f ca="1">IF(ISTEXT(INDIRECT($A$165)),INDIRECT($A$165),"")</f>
      </c>
      <c r="C165">
        <f ca="1">IF(ISNUMBER(INDIRECT($A$165)),ROUND(INDIRECT($A$165),2),0)</f>
        <v>0</v>
      </c>
      <c r="D165" t="b">
        <f ca="1">ISBLANK(INDIRECT($A$165))</f>
        <v>1</v>
      </c>
    </row>
    <row r="166" spans="1:4" ht="10.5">
      <c r="A166" s="66" t="s">
        <v>370</v>
      </c>
      <c r="B166">
        <f ca="1">IF(ISTEXT(INDIRECT($A$166)),INDIRECT($A$166),"")</f>
      </c>
      <c r="C166">
        <f ca="1">IF(ISNUMBER(INDIRECT($A$166)),INDIRECT($A$166),0)</f>
        <v>37</v>
      </c>
      <c r="D166" t="b">
        <f ca="1">ISBLANK(INDIRECT($A$166))</f>
        <v>0</v>
      </c>
    </row>
    <row r="167" spans="1:4" ht="10.5">
      <c r="A167" s="66" t="s">
        <v>371</v>
      </c>
      <c r="B167">
        <f ca="1">IF(ISTEXT(INDIRECT($A$167)),INDIRECT($A$167),"")</f>
      </c>
      <c r="C167">
        <f ca="1">IF(ISNUMBER(INDIRECT($A$167)),INDIRECT($A$167),0)</f>
        <v>0</v>
      </c>
      <c r="D167" t="b">
        <f ca="1">ISBLANK(INDIRECT($A$167))</f>
        <v>1</v>
      </c>
    </row>
    <row r="168" spans="1:4" ht="10.5">
      <c r="A168" s="66" t="s">
        <v>372</v>
      </c>
      <c r="B168">
        <f ca="1">IF(ISTEXT(INDIRECT($A$168)),INDIRECT($A$168),"")</f>
      </c>
      <c r="C168">
        <f ca="1">IF(ISNUMBER(INDIRECT($A$168)),ROUND(INDIRECT($A$168),1),0)</f>
        <v>0</v>
      </c>
      <c r="D168" t="b">
        <f ca="1">ISBLANK(INDIRECT($A$168))</f>
        <v>1</v>
      </c>
    </row>
    <row r="169" spans="1:4" ht="10.5">
      <c r="A169" s="66" t="s">
        <v>373</v>
      </c>
      <c r="B169">
        <f ca="1">IF(ISTEXT(INDIRECT($A$169)),INDIRECT($A$169),"")</f>
      </c>
      <c r="C169">
        <f ca="1">IF(ISNUMBER(INDIRECT($A$169)),ROUND(INDIRECT($A$169),1),0)</f>
        <v>0</v>
      </c>
      <c r="D169" t="b">
        <f ca="1">ISBLANK(INDIRECT($A$169))</f>
        <v>1</v>
      </c>
    </row>
    <row r="170" spans="1:4" ht="10.5">
      <c r="A170" s="66" t="s">
        <v>374</v>
      </c>
      <c r="B170">
        <f ca="1">IF(ISTEXT(INDIRECT($A$170)),INDIRECT($A$170),"")</f>
      </c>
      <c r="C170">
        <f ca="1">IF(ISNUMBER(INDIRECT($A$170)),INDIRECT($A$170),0)</f>
        <v>38</v>
      </c>
      <c r="D170" t="b">
        <f ca="1">ISBLANK(INDIRECT($A$170))</f>
        <v>0</v>
      </c>
    </row>
    <row r="171" spans="1:4" ht="10.5">
      <c r="A171" s="66" t="s">
        <v>375</v>
      </c>
      <c r="B171" t="str">
        <f ca="1">IF(ISTEXT(INDIRECT($A$171)),INDIRECT($A$171),"")</f>
        <v>IŠ VISO TURTO:</v>
      </c>
      <c r="C171">
        <f ca="1">IF(ISNUMBER(INDIRECT($A$171)),INDIRECT($A$171),0)</f>
        <v>0</v>
      </c>
      <c r="D171" t="b">
        <f ca="1">ISBLANK(INDIRECT($A$171))</f>
        <v>0</v>
      </c>
    </row>
    <row r="172" spans="1:4" ht="10.5">
      <c r="A172" s="66" t="s">
        <v>376</v>
      </c>
      <c r="B172">
        <f ca="1">IF(ISTEXT(INDIRECT($A$172)),INDIRECT($A$172),"")</f>
      </c>
      <c r="C172">
        <f ca="1">IF(ISNUMBER(INDIRECT($A$172)),ROUND(INDIRECT($A$172),2),0)</f>
        <v>4890362.52</v>
      </c>
      <c r="D172" t="b">
        <f ca="1">ISBLANK(INDIRECT($A$172))</f>
        <v>0</v>
      </c>
    </row>
    <row r="173" spans="1:4" ht="10.5">
      <c r="A173" s="66" t="s">
        <v>377</v>
      </c>
      <c r="B173">
        <f ca="1">IF(ISTEXT(INDIRECT($A$173)),INDIRECT($A$173),"")</f>
      </c>
      <c r="C173">
        <f ca="1">IF(ISNUMBER(INDIRECT($A$173)),ROUND(INDIRECT($A$173),2),0)</f>
        <v>0</v>
      </c>
      <c r="D173" t="b">
        <f ca="1">ISBLANK(INDIRECT($A$173))</f>
        <v>0</v>
      </c>
    </row>
    <row r="174" spans="1:4" ht="10.5">
      <c r="A174" s="66" t="s">
        <v>378</v>
      </c>
      <c r="B174">
        <f ca="1">IF(ISTEXT(INDIRECT($A$174)),INDIRECT($A$174),"")</f>
      </c>
      <c r="C174">
        <f ca="1">IF(ISNUMBER(INDIRECT($A$174)),INDIRECT($A$174),0)</f>
        <v>39</v>
      </c>
      <c r="D174" t="b">
        <f ca="1">ISBLANK(INDIRECT($A$174))</f>
        <v>0</v>
      </c>
    </row>
    <row r="175" spans="1:4" ht="10.5">
      <c r="A175" s="66" t="s">
        <v>379</v>
      </c>
      <c r="B175">
        <f ca="1">IF(ISTEXT(INDIRECT($A$175)),INDIRECT($A$175),"")</f>
      </c>
      <c r="C175">
        <f ca="1">IF(ISNUMBER(INDIRECT($A$175)),INDIRECT($A$175),0)</f>
        <v>0</v>
      </c>
      <c r="D175" t="b">
        <f ca="1">ISBLANK(INDIRECT($A$175))</f>
        <v>1</v>
      </c>
    </row>
    <row r="176" spans="1:4" ht="10.5">
      <c r="A176" s="66" t="s">
        <v>380</v>
      </c>
      <c r="B176">
        <f ca="1">IF(ISTEXT(INDIRECT($A$176)),INDIRECT($A$176),"")</f>
      </c>
      <c r="C176">
        <f ca="1">IF(ISNUMBER(INDIRECT($A$176)),ROUND(INDIRECT($A$176),1),0)</f>
        <v>0</v>
      </c>
      <c r="D176" t="b">
        <f ca="1">ISBLANK(INDIRECT($A$176))</f>
        <v>1</v>
      </c>
    </row>
    <row r="177" spans="1:4" ht="10.5">
      <c r="A177" s="66" t="s">
        <v>381</v>
      </c>
      <c r="B177">
        <f ca="1">IF(ISTEXT(INDIRECT($A$177)),INDIRECT($A$177),"")</f>
      </c>
      <c r="C177">
        <f ca="1">IF(ISNUMBER(INDIRECT($A$177)),ROUND(INDIRECT($A$177),1),0)</f>
        <v>0</v>
      </c>
      <c r="D177" t="b">
        <f ca="1">ISBLANK(INDIRECT($A$177))</f>
        <v>1</v>
      </c>
    </row>
    <row r="178" spans="1:4" ht="10.5">
      <c r="A178" s="66" t="s">
        <v>382</v>
      </c>
      <c r="B178">
        <f ca="1">IF(ISTEXT(INDIRECT($A$178)),INDIRECT($A$178),"")</f>
      </c>
      <c r="C178">
        <f ca="1">IF(ISNUMBER(INDIRECT($A$178)),INDIRECT($A$178),0)</f>
        <v>40</v>
      </c>
      <c r="D178" t="b">
        <f ca="1">ISBLANK(INDIRECT($A$178))</f>
        <v>0</v>
      </c>
    </row>
    <row r="179" spans="1:4" ht="10.5">
      <c r="A179" s="66" t="s">
        <v>383</v>
      </c>
      <c r="B179" t="str">
        <f ca="1">IF(ISTEXT(INDIRECT($A$179)),INDIRECT($A$179),"")</f>
        <v>FINANASAVIMO SUMOS</v>
      </c>
      <c r="C179">
        <f ca="1">IF(ISNUMBER(INDIRECT($A$179)),INDIRECT($A$179),0)</f>
        <v>0</v>
      </c>
      <c r="D179" t="b">
        <f ca="1">ISBLANK(INDIRECT($A$179))</f>
        <v>0</v>
      </c>
    </row>
    <row r="180" spans="1:4" ht="10.5">
      <c r="A180" s="66" t="s">
        <v>384</v>
      </c>
      <c r="B180">
        <f ca="1">IF(ISTEXT(INDIRECT($A$180)),INDIRECT($A$180),"")</f>
      </c>
      <c r="C180">
        <f ca="1">IF(ISNUMBER(INDIRECT($A$180)),ROUND(INDIRECT($A$180),2),0)</f>
        <v>3009586.68</v>
      </c>
      <c r="D180" t="b">
        <f ca="1">ISBLANK(INDIRECT($A$180))</f>
        <v>0</v>
      </c>
    </row>
    <row r="181" spans="1:4" ht="10.5">
      <c r="A181" s="66" t="s">
        <v>385</v>
      </c>
      <c r="B181">
        <f ca="1">IF(ISTEXT(INDIRECT($A$181)),INDIRECT($A$181),"")</f>
      </c>
      <c r="C181">
        <f ca="1">IF(ISNUMBER(INDIRECT($A$181)),ROUND(INDIRECT($A$181),2),0)</f>
        <v>0</v>
      </c>
      <c r="D181" t="b">
        <f ca="1">ISBLANK(INDIRECT($A$181))</f>
        <v>0</v>
      </c>
    </row>
    <row r="182" spans="1:4" ht="10.5">
      <c r="A182" s="66" t="s">
        <v>386</v>
      </c>
      <c r="B182">
        <f ca="1">IF(ISTEXT(INDIRECT($A$182)),INDIRECT($A$182),"")</f>
      </c>
      <c r="C182">
        <f ca="1">IF(ISNUMBER(INDIRECT($A$182)),INDIRECT($A$182),0)</f>
        <v>41</v>
      </c>
      <c r="D182" t="b">
        <f ca="1">ISBLANK(INDIRECT($A$182))</f>
        <v>0</v>
      </c>
    </row>
    <row r="183" spans="1:4" ht="10.5">
      <c r="A183" s="66" t="s">
        <v>387</v>
      </c>
      <c r="B183" t="str">
        <f ca="1">IF(ISTEXT(INDIRECT($A$183)),INDIRECT($A$183),"")</f>
        <v>Iš valstybės biudžeto </v>
      </c>
      <c r="C183">
        <f ca="1">IF(ISNUMBER(INDIRECT($A$183)),INDIRECT($A$183),0)</f>
        <v>0</v>
      </c>
      <c r="D183" t="b">
        <f ca="1">ISBLANK(INDIRECT($A$183))</f>
        <v>0</v>
      </c>
    </row>
    <row r="184" spans="1:4" ht="10.5">
      <c r="A184" s="66" t="s">
        <v>388</v>
      </c>
      <c r="B184">
        <f ca="1">IF(ISTEXT(INDIRECT($A$184)),INDIRECT($A$184),"")</f>
      </c>
      <c r="C184">
        <f ca="1">IF(ISNUMBER(INDIRECT($A$184)),ROUND(INDIRECT($A$184),2),0)</f>
        <v>6475.88</v>
      </c>
      <c r="D184" t="b">
        <f ca="1">ISBLANK(INDIRECT($A$184))</f>
        <v>0</v>
      </c>
    </row>
    <row r="185" spans="1:4" ht="10.5">
      <c r="A185" s="66" t="s">
        <v>389</v>
      </c>
      <c r="B185">
        <f ca="1">IF(ISTEXT(INDIRECT($A$185)),INDIRECT($A$185),"")</f>
      </c>
      <c r="C185">
        <f ca="1">IF(ISNUMBER(INDIRECT($A$185)),ROUND(INDIRECT($A$185),2),0)</f>
        <v>0</v>
      </c>
      <c r="D185" t="b">
        <f ca="1">ISBLANK(INDIRECT($A$185))</f>
        <v>1</v>
      </c>
    </row>
    <row r="186" spans="1:4" ht="10.5">
      <c r="A186" s="66" t="s">
        <v>390</v>
      </c>
      <c r="B186">
        <f ca="1">IF(ISTEXT(INDIRECT($A$186)),INDIRECT($A$186),"")</f>
      </c>
      <c r="C186">
        <f ca="1">IF(ISNUMBER(INDIRECT($A$186)),INDIRECT($A$186),0)</f>
        <v>42</v>
      </c>
      <c r="D186" t="b">
        <f ca="1">ISBLANK(INDIRECT($A$186))</f>
        <v>0</v>
      </c>
    </row>
    <row r="187" spans="1:4" ht="10.5">
      <c r="A187" s="66" t="s">
        <v>391</v>
      </c>
      <c r="B187" t="str">
        <f ca="1">IF(ISTEXT(INDIRECT($A$187)),INDIRECT($A$187),"")</f>
        <v>Iš savivaldybės biudžeto</v>
      </c>
      <c r="C187">
        <f ca="1">IF(ISNUMBER(INDIRECT($A$187)),INDIRECT($A$187),0)</f>
        <v>0</v>
      </c>
      <c r="D187" t="b">
        <f ca="1">ISBLANK(INDIRECT($A$187))</f>
        <v>0</v>
      </c>
    </row>
    <row r="188" spans="1:4" ht="10.5">
      <c r="A188" s="66" t="s">
        <v>392</v>
      </c>
      <c r="B188">
        <f ca="1">IF(ISTEXT(INDIRECT($A$188)),INDIRECT($A$188),"")</f>
      </c>
      <c r="C188">
        <f ca="1">IF(ISNUMBER(INDIRECT($A$188)),ROUND(INDIRECT($A$188),2),0)</f>
        <v>2093.1</v>
      </c>
      <c r="D188" t="b">
        <f ca="1">ISBLANK(INDIRECT($A$188))</f>
        <v>0</v>
      </c>
    </row>
    <row r="189" spans="1:4" ht="10.5">
      <c r="A189" s="66" t="s">
        <v>393</v>
      </c>
      <c r="B189">
        <f ca="1">IF(ISTEXT(INDIRECT($A$189)),INDIRECT($A$189),"")</f>
      </c>
      <c r="C189">
        <f ca="1">IF(ISNUMBER(INDIRECT($A$189)),ROUND(INDIRECT($A$189),2),0)</f>
        <v>0</v>
      </c>
      <c r="D189" t="b">
        <f ca="1">ISBLANK(INDIRECT($A$189))</f>
        <v>1</v>
      </c>
    </row>
    <row r="190" spans="1:4" ht="10.5">
      <c r="A190" s="66" t="s">
        <v>394</v>
      </c>
      <c r="B190">
        <f ca="1">IF(ISTEXT(INDIRECT($A$190)),INDIRECT($A$190),"")</f>
      </c>
      <c r="C190">
        <f ca="1">IF(ISNUMBER(INDIRECT($A$190)),INDIRECT($A$190),0)</f>
        <v>43</v>
      </c>
      <c r="D190" t="b">
        <f ca="1">ISBLANK(INDIRECT($A$190))</f>
        <v>0</v>
      </c>
    </row>
    <row r="191" spans="1:4" ht="10.5">
      <c r="A191" s="66" t="s">
        <v>395</v>
      </c>
      <c r="B191" t="str">
        <f ca="1">IF(ISTEXT(INDIRECT($A$191)),INDIRECT($A$191),"")</f>
        <v>Iš Europos Sąjungos, užsienio valstybių ir tarptautinių organizacijų</v>
      </c>
      <c r="C191">
        <f ca="1">IF(ISNUMBER(INDIRECT($A$191)),INDIRECT($A$191),0)</f>
        <v>0</v>
      </c>
      <c r="D191" t="b">
        <f ca="1">ISBLANK(INDIRECT($A$191))</f>
        <v>0</v>
      </c>
    </row>
    <row r="192" spans="1:4" ht="10.5">
      <c r="A192" s="66" t="s">
        <v>396</v>
      </c>
      <c r="B192">
        <f ca="1">IF(ISTEXT(INDIRECT($A$192)),INDIRECT($A$192),"")</f>
      </c>
      <c r="C192">
        <f ca="1">IF(ISNUMBER(INDIRECT($A$192)),ROUND(INDIRECT($A$192),2),0)</f>
        <v>3001017.7</v>
      </c>
      <c r="D192" t="b">
        <f ca="1">ISBLANK(INDIRECT($A$192))</f>
        <v>0</v>
      </c>
    </row>
    <row r="193" spans="1:4" ht="10.5">
      <c r="A193" s="66" t="s">
        <v>397</v>
      </c>
      <c r="B193">
        <f ca="1">IF(ISTEXT(INDIRECT($A$193)),INDIRECT($A$193),"")</f>
      </c>
      <c r="C193">
        <f ca="1">IF(ISNUMBER(INDIRECT($A$193)),ROUND(INDIRECT($A$193),2),0)</f>
        <v>0</v>
      </c>
      <c r="D193" t="b">
        <f ca="1">ISBLANK(INDIRECT($A$193))</f>
        <v>1</v>
      </c>
    </row>
    <row r="194" spans="1:4" ht="10.5">
      <c r="A194" s="66" t="s">
        <v>398</v>
      </c>
      <c r="B194">
        <f ca="1">IF(ISTEXT(INDIRECT($A$194)),INDIRECT($A$194),"")</f>
      </c>
      <c r="C194">
        <f ca="1">IF(ISNUMBER(INDIRECT($A$194)),INDIRECT($A$194),0)</f>
        <v>44</v>
      </c>
      <c r="D194" t="b">
        <f ca="1">ISBLANK(INDIRECT($A$194))</f>
        <v>0</v>
      </c>
    </row>
    <row r="195" spans="1:4" ht="10.5">
      <c r="A195" s="66" t="s">
        <v>399</v>
      </c>
      <c r="B195" t="str">
        <f ca="1">IF(ISTEXT(INDIRECT($A$195)),INDIRECT($A$195),"")</f>
        <v>Iš kitų šaltinių</v>
      </c>
      <c r="C195">
        <f ca="1">IF(ISNUMBER(INDIRECT($A$195)),INDIRECT($A$195),0)</f>
        <v>0</v>
      </c>
      <c r="D195" t="b">
        <f ca="1">ISBLANK(INDIRECT($A$195))</f>
        <v>0</v>
      </c>
    </row>
    <row r="196" spans="1:4" ht="10.5">
      <c r="A196" s="66" t="s">
        <v>400</v>
      </c>
      <c r="B196">
        <f ca="1">IF(ISTEXT(INDIRECT($A$196)),INDIRECT($A$196),"")</f>
      </c>
      <c r="C196">
        <f ca="1">IF(ISNUMBER(INDIRECT($A$196)),ROUND(INDIRECT($A$196),2),0)</f>
        <v>0</v>
      </c>
      <c r="D196" t="b">
        <f ca="1">ISBLANK(INDIRECT($A$196))</f>
        <v>1</v>
      </c>
    </row>
    <row r="197" spans="1:4" ht="10.5">
      <c r="A197" s="66" t="s">
        <v>401</v>
      </c>
      <c r="B197">
        <f ca="1">IF(ISTEXT(INDIRECT($A$197)),INDIRECT($A$197),"")</f>
      </c>
      <c r="C197">
        <f ca="1">IF(ISNUMBER(INDIRECT($A$197)),ROUND(INDIRECT($A$197),2),0)</f>
        <v>0</v>
      </c>
      <c r="D197" t="b">
        <f ca="1">ISBLANK(INDIRECT($A$197))</f>
        <v>1</v>
      </c>
    </row>
    <row r="198" spans="1:4" ht="10.5">
      <c r="A198" s="66" t="s">
        <v>402</v>
      </c>
      <c r="B198">
        <f ca="1">IF(ISTEXT(INDIRECT($A$198)),INDIRECT($A$198),"")</f>
      </c>
      <c r="C198">
        <f ca="1">IF(ISNUMBER(INDIRECT($A$198)),INDIRECT($A$198),0)</f>
        <v>45</v>
      </c>
      <c r="D198" t="b">
        <f ca="1">ISBLANK(INDIRECT($A$198))</f>
        <v>0</v>
      </c>
    </row>
    <row r="199" spans="1:4" ht="10.5">
      <c r="A199" s="66" t="s">
        <v>403</v>
      </c>
      <c r="B199" t="str">
        <f ca="1">IF(ISTEXT(INDIRECT($A$199)),INDIRECT($A$199),"")</f>
        <v>ĮSIPAREIGOJIMAI</v>
      </c>
      <c r="C199">
        <f ca="1">IF(ISNUMBER(INDIRECT($A$199)),INDIRECT($A$199),0)</f>
        <v>0</v>
      </c>
      <c r="D199" t="b">
        <f ca="1">ISBLANK(INDIRECT($A$199))</f>
        <v>0</v>
      </c>
    </row>
    <row r="200" spans="1:4" ht="10.5">
      <c r="A200" s="66" t="s">
        <v>404</v>
      </c>
      <c r="B200">
        <f ca="1">IF(ISTEXT(INDIRECT($A$200)),INDIRECT($A$200),"")</f>
      </c>
      <c r="C200">
        <f ca="1">IF(ISNUMBER(INDIRECT($A$200)),ROUND(INDIRECT($A$200),2),0)</f>
        <v>1329239.32</v>
      </c>
      <c r="D200" t="b">
        <f ca="1">ISBLANK(INDIRECT($A$200))</f>
        <v>0</v>
      </c>
    </row>
    <row r="201" spans="1:4" ht="10.5">
      <c r="A201" s="66" t="s">
        <v>405</v>
      </c>
      <c r="B201">
        <f ca="1">IF(ISTEXT(INDIRECT($A$201)),INDIRECT($A$201),"")</f>
      </c>
      <c r="C201">
        <f ca="1">IF(ISNUMBER(INDIRECT($A$201)),ROUND(INDIRECT($A$201),2),0)</f>
        <v>0</v>
      </c>
      <c r="D201" t="b">
        <f ca="1">ISBLANK(INDIRECT($A$201))</f>
        <v>0</v>
      </c>
    </row>
    <row r="202" spans="1:4" ht="10.5">
      <c r="A202" s="66" t="s">
        <v>406</v>
      </c>
      <c r="B202">
        <f ca="1">IF(ISTEXT(INDIRECT($A$202)),INDIRECT($A$202),"")</f>
      </c>
      <c r="C202">
        <f ca="1">IF(ISNUMBER(INDIRECT($A$202)),INDIRECT($A$202),0)</f>
        <v>46</v>
      </c>
      <c r="D202" t="b">
        <f ca="1">ISBLANK(INDIRECT($A$202))</f>
        <v>0</v>
      </c>
    </row>
    <row r="203" spans="1:4" ht="10.5">
      <c r="A203" s="66" t="s">
        <v>407</v>
      </c>
      <c r="B203" t="str">
        <f ca="1">IF(ISTEXT(INDIRECT($A$203)),INDIRECT($A$203),"")</f>
        <v>Ilgalaikiai įsipareigojimai</v>
      </c>
      <c r="C203">
        <f ca="1">IF(ISNUMBER(INDIRECT($A$203)),INDIRECT($A$203),0)</f>
        <v>0</v>
      </c>
      <c r="D203" t="b">
        <f ca="1">ISBLANK(INDIRECT($A$203))</f>
        <v>0</v>
      </c>
    </row>
    <row r="204" spans="1:4" ht="10.5">
      <c r="A204" s="66" t="s">
        <v>408</v>
      </c>
      <c r="B204">
        <f ca="1">IF(ISTEXT(INDIRECT($A$204)),INDIRECT($A$204),"")</f>
      </c>
      <c r="C204">
        <f ca="1">IF(ISNUMBER(INDIRECT($A$204)),ROUND(INDIRECT($A$204),2),0)</f>
        <v>68427.62</v>
      </c>
      <c r="D204" t="b">
        <f ca="1">ISBLANK(INDIRECT($A$204))</f>
        <v>0</v>
      </c>
    </row>
    <row r="205" spans="1:4" ht="10.5">
      <c r="A205" s="66" t="s">
        <v>409</v>
      </c>
      <c r="B205">
        <f ca="1">IF(ISTEXT(INDIRECT($A$205)),INDIRECT($A$205),"")</f>
      </c>
      <c r="C205">
        <f ca="1">IF(ISNUMBER(INDIRECT($A$205)),ROUND(INDIRECT($A$205),2),0)</f>
        <v>0</v>
      </c>
      <c r="D205" t="b">
        <f ca="1">ISBLANK(INDIRECT($A$205))</f>
        <v>0</v>
      </c>
    </row>
    <row r="206" spans="1:4" ht="10.5">
      <c r="A206" s="66" t="s">
        <v>410</v>
      </c>
      <c r="B206">
        <f ca="1">IF(ISTEXT(INDIRECT($A$206)),INDIRECT($A$206),"")</f>
      </c>
      <c r="C206">
        <f ca="1">IF(ISNUMBER(INDIRECT($A$206)),INDIRECT($A$206),0)</f>
        <v>47</v>
      </c>
      <c r="D206" t="b">
        <f ca="1">ISBLANK(INDIRECT($A$206))</f>
        <v>0</v>
      </c>
    </row>
    <row r="207" spans="1:4" ht="10.5">
      <c r="A207" s="66" t="s">
        <v>411</v>
      </c>
      <c r="B207" t="str">
        <f ca="1">IF(ISTEXT(INDIRECT($A$207)),INDIRECT($A$207),"")</f>
        <v>Ilgalaikiai finansiniai įsipareigojimai</v>
      </c>
      <c r="C207">
        <f ca="1">IF(ISNUMBER(INDIRECT($A$207)),INDIRECT($A$207),0)</f>
        <v>0</v>
      </c>
      <c r="D207" t="b">
        <f ca="1">ISBLANK(INDIRECT($A$207))</f>
        <v>0</v>
      </c>
    </row>
    <row r="208" spans="1:4" ht="10.5">
      <c r="A208" s="66" t="s">
        <v>412</v>
      </c>
      <c r="B208">
        <f ca="1">IF(ISTEXT(INDIRECT($A$208)),INDIRECT($A$208),"")</f>
      </c>
      <c r="C208">
        <f ca="1">IF(ISNUMBER(INDIRECT($A$208)),ROUND(INDIRECT($A$208),2),0)</f>
        <v>68427.62</v>
      </c>
      <c r="D208" t="b">
        <f ca="1">ISBLANK(INDIRECT($A$208))</f>
        <v>0</v>
      </c>
    </row>
    <row r="209" spans="1:4" ht="10.5">
      <c r="A209" s="66" t="s">
        <v>413</v>
      </c>
      <c r="B209">
        <f ca="1">IF(ISTEXT(INDIRECT($A$209)),INDIRECT($A$209),"")</f>
      </c>
      <c r="C209">
        <f ca="1">IF(ISNUMBER(INDIRECT($A$209)),ROUND(INDIRECT($A$209),2),0)</f>
        <v>0</v>
      </c>
      <c r="D209" t="b">
        <f ca="1">ISBLANK(INDIRECT($A$209))</f>
        <v>1</v>
      </c>
    </row>
    <row r="210" spans="1:4" ht="10.5">
      <c r="A210" s="66" t="s">
        <v>414</v>
      </c>
      <c r="B210">
        <f ca="1">IF(ISTEXT(INDIRECT($A$210)),INDIRECT($A$210),"")</f>
      </c>
      <c r="C210">
        <f ca="1">IF(ISNUMBER(INDIRECT($A$210)),INDIRECT($A$210),0)</f>
        <v>48</v>
      </c>
      <c r="D210" t="b">
        <f ca="1">ISBLANK(INDIRECT($A$210))</f>
        <v>0</v>
      </c>
    </row>
    <row r="211" spans="1:4" ht="10.5">
      <c r="A211" s="66" t="s">
        <v>415</v>
      </c>
      <c r="B211" t="str">
        <f ca="1">IF(ISTEXT(INDIRECT($A$211)),INDIRECT($A$211),"")</f>
        <v>Ilgalaikiai atidėjiniai</v>
      </c>
      <c r="C211">
        <f ca="1">IF(ISNUMBER(INDIRECT($A$211)),INDIRECT($A$211),0)</f>
        <v>0</v>
      </c>
      <c r="D211" t="b">
        <f ca="1">ISBLANK(INDIRECT($A$211))</f>
        <v>0</v>
      </c>
    </row>
    <row r="212" spans="1:4" ht="10.5">
      <c r="A212" s="66" t="s">
        <v>416</v>
      </c>
      <c r="B212">
        <f ca="1">IF(ISTEXT(INDIRECT($A$212)),INDIRECT($A$212),"")</f>
      </c>
      <c r="C212">
        <f ca="1">IF(ISNUMBER(INDIRECT($A$212)),ROUND(INDIRECT($A$212),2),0)</f>
        <v>0</v>
      </c>
      <c r="D212" t="b">
        <f ca="1">ISBLANK(INDIRECT($A$212))</f>
        <v>1</v>
      </c>
    </row>
    <row r="213" spans="1:4" ht="10.5">
      <c r="A213" s="66" t="s">
        <v>417</v>
      </c>
      <c r="B213">
        <f ca="1">IF(ISTEXT(INDIRECT($A$213)),INDIRECT($A$213),"")</f>
      </c>
      <c r="C213">
        <f ca="1">IF(ISNUMBER(INDIRECT($A$213)),ROUND(INDIRECT($A$213),2),0)</f>
        <v>0</v>
      </c>
      <c r="D213" t="b">
        <f ca="1">ISBLANK(INDIRECT($A$213))</f>
        <v>1</v>
      </c>
    </row>
    <row r="214" spans="1:4" ht="10.5">
      <c r="A214" s="66" t="s">
        <v>418</v>
      </c>
      <c r="B214">
        <f ca="1">IF(ISTEXT(INDIRECT($A$214)),INDIRECT($A$214),"")</f>
      </c>
      <c r="C214">
        <f ca="1">IF(ISNUMBER(INDIRECT($A$214)),INDIRECT($A$214),0)</f>
        <v>49</v>
      </c>
      <c r="D214" t="b">
        <f ca="1">ISBLANK(INDIRECT($A$214))</f>
        <v>0</v>
      </c>
    </row>
    <row r="215" spans="1:4" ht="10.5">
      <c r="A215" s="66" t="s">
        <v>419</v>
      </c>
      <c r="B215" t="str">
        <f ca="1">IF(ISTEXT(INDIRECT($A$215)),INDIRECT($A$215),"")</f>
        <v>Kiti ilgalaikiai įsipareigojimai</v>
      </c>
      <c r="C215">
        <f ca="1">IF(ISNUMBER(INDIRECT($A$215)),INDIRECT($A$215),0)</f>
        <v>0</v>
      </c>
      <c r="D215" t="b">
        <f ca="1">ISBLANK(INDIRECT($A$215))</f>
        <v>0</v>
      </c>
    </row>
    <row r="216" spans="1:4" ht="10.5">
      <c r="A216" s="66" t="s">
        <v>420</v>
      </c>
      <c r="B216">
        <f ca="1">IF(ISTEXT(INDIRECT($A$216)),INDIRECT($A$216),"")</f>
      </c>
      <c r="C216">
        <f ca="1">IF(ISNUMBER(INDIRECT($A$216)),ROUND(INDIRECT($A$216),2),0)</f>
        <v>0</v>
      </c>
      <c r="D216" t="b">
        <f ca="1">ISBLANK(INDIRECT($A$216))</f>
        <v>1</v>
      </c>
    </row>
    <row r="217" spans="1:4" ht="10.5">
      <c r="A217" s="66" t="s">
        <v>421</v>
      </c>
      <c r="B217">
        <f ca="1">IF(ISTEXT(INDIRECT($A$217)),INDIRECT($A$217),"")</f>
      </c>
      <c r="C217">
        <f ca="1">IF(ISNUMBER(INDIRECT($A$217)),ROUND(INDIRECT($A$217),2),0)</f>
        <v>0</v>
      </c>
      <c r="D217" t="b">
        <f ca="1">ISBLANK(INDIRECT($A$217))</f>
        <v>1</v>
      </c>
    </row>
    <row r="218" spans="1:4" ht="10.5">
      <c r="A218" s="66" t="s">
        <v>422</v>
      </c>
      <c r="B218">
        <f ca="1">IF(ISTEXT(INDIRECT($A$218)),INDIRECT($A$218),"")</f>
      </c>
      <c r="C218">
        <f ca="1">IF(ISNUMBER(INDIRECT($A$218)),INDIRECT($A$218),0)</f>
        <v>50</v>
      </c>
      <c r="D218" t="b">
        <f ca="1">ISBLANK(INDIRECT($A$218))</f>
        <v>0</v>
      </c>
    </row>
    <row r="219" spans="1:4" ht="10.5">
      <c r="A219" s="66" t="s">
        <v>423</v>
      </c>
      <c r="B219" t="str">
        <f ca="1">IF(ISTEXT(INDIRECT($A$219)),INDIRECT($A$219),"")</f>
        <v>Trumpalaikiai įsipareigojimai</v>
      </c>
      <c r="C219">
        <f ca="1">IF(ISNUMBER(INDIRECT($A$219)),INDIRECT($A$219),0)</f>
        <v>0</v>
      </c>
      <c r="D219" t="b">
        <f ca="1">ISBLANK(INDIRECT($A$219))</f>
        <v>0</v>
      </c>
    </row>
    <row r="220" spans="1:4" ht="10.5">
      <c r="A220" s="66" t="s">
        <v>424</v>
      </c>
      <c r="B220">
        <f ca="1">IF(ISTEXT(INDIRECT($A$220)),INDIRECT($A$220),"")</f>
      </c>
      <c r="C220">
        <f ca="1">IF(ISNUMBER(INDIRECT($A$220)),ROUND(INDIRECT($A$220),2),0)</f>
        <v>1260811.7</v>
      </c>
      <c r="D220" t="b">
        <f ca="1">ISBLANK(INDIRECT($A$220))</f>
        <v>0</v>
      </c>
    </row>
    <row r="221" spans="1:4" ht="10.5">
      <c r="A221" s="66" t="s">
        <v>425</v>
      </c>
      <c r="B221">
        <f ca="1">IF(ISTEXT(INDIRECT($A$221)),INDIRECT($A$221),"")</f>
      </c>
      <c r="C221">
        <f ca="1">IF(ISNUMBER(INDIRECT($A$221)),ROUND(INDIRECT($A$221),2),0)</f>
        <v>0</v>
      </c>
      <c r="D221" t="b">
        <f ca="1">ISBLANK(INDIRECT($A$221))</f>
        <v>0</v>
      </c>
    </row>
    <row r="222" spans="1:4" ht="10.5">
      <c r="A222" s="66" t="s">
        <v>426</v>
      </c>
      <c r="B222">
        <f ca="1">IF(ISTEXT(INDIRECT($A$222)),INDIRECT($A$222),"")</f>
      </c>
      <c r="C222">
        <f ca="1">IF(ISNUMBER(INDIRECT($A$222)),INDIRECT($A$222),0)</f>
        <v>51</v>
      </c>
      <c r="D222" t="b">
        <f ca="1">ISBLANK(INDIRECT($A$222))</f>
        <v>0</v>
      </c>
    </row>
    <row r="223" spans="1:4" ht="10.5">
      <c r="A223" s="66" t="s">
        <v>427</v>
      </c>
      <c r="B223" t="str">
        <f ca="1">IF(ISTEXT(INDIRECT($A$223)),INDIRECT($A$223),"")</f>
        <v>Ilgalaikių atidėjinių einamųjų metų dalis ir trumpalaikiai atidėjiniai</v>
      </c>
      <c r="C223">
        <f ca="1">IF(ISNUMBER(INDIRECT($A$223)),INDIRECT($A$223),0)</f>
        <v>0</v>
      </c>
      <c r="D223" t="b">
        <f ca="1">ISBLANK(INDIRECT($A$223))</f>
        <v>0</v>
      </c>
    </row>
    <row r="224" spans="1:4" ht="10.5">
      <c r="A224" s="66" t="s">
        <v>428</v>
      </c>
      <c r="B224">
        <f ca="1">IF(ISTEXT(INDIRECT($A$224)),INDIRECT($A$224),"")</f>
      </c>
      <c r="C224">
        <f ca="1">IF(ISNUMBER(INDIRECT($A$224)),ROUND(INDIRECT($A$224),2),0)</f>
        <v>0</v>
      </c>
      <c r="D224" t="b">
        <f ca="1">ISBLANK(INDIRECT($A$224))</f>
        <v>1</v>
      </c>
    </row>
    <row r="225" spans="1:4" ht="10.5">
      <c r="A225" s="66" t="s">
        <v>429</v>
      </c>
      <c r="B225">
        <f ca="1">IF(ISTEXT(INDIRECT($A$225)),INDIRECT($A$225),"")</f>
      </c>
      <c r="C225">
        <f ca="1">IF(ISNUMBER(INDIRECT($A$225)),ROUND(INDIRECT($A$225),2),0)</f>
        <v>0</v>
      </c>
      <c r="D225" t="b">
        <f ca="1">ISBLANK(INDIRECT($A$225))</f>
        <v>1</v>
      </c>
    </row>
    <row r="226" spans="1:4" ht="10.5">
      <c r="A226" s="66" t="s">
        <v>430</v>
      </c>
      <c r="B226">
        <f ca="1">IF(ISTEXT(INDIRECT($A$226)),INDIRECT($A$226),"")</f>
      </c>
      <c r="C226">
        <f ca="1">IF(ISNUMBER(INDIRECT($A$226)),INDIRECT($A$226),0)</f>
        <v>52</v>
      </c>
      <c r="D226" t="b">
        <f ca="1">ISBLANK(INDIRECT($A$226))</f>
        <v>0</v>
      </c>
    </row>
    <row r="227" spans="1:4" ht="10.5">
      <c r="A227" s="66" t="s">
        <v>431</v>
      </c>
      <c r="B227" t="str">
        <f ca="1">IF(ISTEXT(INDIRECT($A$227)),INDIRECT($A$227),"")</f>
        <v>Ilgalaikių įsipareigojimų einamųjų metų dalis</v>
      </c>
      <c r="C227">
        <f ca="1">IF(ISNUMBER(INDIRECT($A$227)),INDIRECT($A$227),0)</f>
        <v>0</v>
      </c>
      <c r="D227" t="b">
        <f ca="1">ISBLANK(INDIRECT($A$227))</f>
        <v>0</v>
      </c>
    </row>
    <row r="228" spans="1:4" ht="10.5">
      <c r="A228" s="66" t="s">
        <v>432</v>
      </c>
      <c r="B228">
        <f ca="1">IF(ISTEXT(INDIRECT($A$228)),INDIRECT($A$228),"")</f>
      </c>
      <c r="C228">
        <f ca="1">IF(ISNUMBER(INDIRECT($A$228)),ROUND(INDIRECT($A$228),2),0)</f>
        <v>6236.69</v>
      </c>
      <c r="D228" t="b">
        <f ca="1">ISBLANK(INDIRECT($A$228))</f>
        <v>0</v>
      </c>
    </row>
    <row r="229" spans="1:4" ht="10.5">
      <c r="A229" s="66" t="s">
        <v>433</v>
      </c>
      <c r="B229">
        <f ca="1">IF(ISTEXT(INDIRECT($A$229)),INDIRECT($A$229),"")</f>
      </c>
      <c r="C229">
        <f ca="1">IF(ISNUMBER(INDIRECT($A$229)),ROUND(INDIRECT($A$229),2),0)</f>
        <v>0</v>
      </c>
      <c r="D229" t="b">
        <f ca="1">ISBLANK(INDIRECT($A$229))</f>
        <v>1</v>
      </c>
    </row>
    <row r="230" spans="1:4" ht="10.5">
      <c r="A230" s="66" t="s">
        <v>434</v>
      </c>
      <c r="B230">
        <f ca="1">IF(ISTEXT(INDIRECT($A$230)),INDIRECT($A$230),"")</f>
      </c>
      <c r="C230">
        <f ca="1">IF(ISNUMBER(INDIRECT($A$230)),INDIRECT($A$230),0)</f>
        <v>53</v>
      </c>
      <c r="D230" t="b">
        <f ca="1">ISBLANK(INDIRECT($A$230))</f>
        <v>0</v>
      </c>
    </row>
    <row r="231" spans="1:4" ht="10.5">
      <c r="A231" s="66" t="s">
        <v>435</v>
      </c>
      <c r="B231" t="str">
        <f ca="1">IF(ISTEXT(INDIRECT($A$231)),INDIRECT($A$231),"")</f>
        <v>Trumpalaikiai finansiniai įsipareigojimai</v>
      </c>
      <c r="C231">
        <f ca="1">IF(ISNUMBER(INDIRECT($A$231)),INDIRECT($A$231),0)</f>
        <v>0</v>
      </c>
      <c r="D231" t="b">
        <f ca="1">ISBLANK(INDIRECT($A$231))</f>
        <v>0</v>
      </c>
    </row>
    <row r="232" spans="1:4" ht="10.5">
      <c r="A232" s="66" t="s">
        <v>436</v>
      </c>
      <c r="B232">
        <f ca="1">IF(ISTEXT(INDIRECT($A$232)),INDIRECT($A$232),"")</f>
      </c>
      <c r="C232">
        <f ca="1">IF(ISNUMBER(INDIRECT($A$232)),ROUND(INDIRECT($A$232),2),0)</f>
        <v>150000</v>
      </c>
      <c r="D232" t="b">
        <f ca="1">ISBLANK(INDIRECT($A$232))</f>
        <v>0</v>
      </c>
    </row>
    <row r="233" spans="1:4" ht="10.5">
      <c r="A233" s="66" t="s">
        <v>437</v>
      </c>
      <c r="B233">
        <f ca="1">IF(ISTEXT(INDIRECT($A$233)),INDIRECT($A$233),"")</f>
      </c>
      <c r="C233">
        <f ca="1">IF(ISNUMBER(INDIRECT($A$233)),ROUND(INDIRECT($A$233),2),0)</f>
        <v>0</v>
      </c>
      <c r="D233" t="b">
        <f ca="1">ISBLANK(INDIRECT($A$233))</f>
        <v>1</v>
      </c>
    </row>
    <row r="234" spans="1:4" ht="10.5">
      <c r="A234" s="66" t="s">
        <v>438</v>
      </c>
      <c r="B234">
        <f ca="1">IF(ISTEXT(INDIRECT($A$234)),INDIRECT($A$234),"")</f>
      </c>
      <c r="C234">
        <f ca="1">IF(ISNUMBER(INDIRECT($A$234)),INDIRECT($A$234),0)</f>
        <v>54</v>
      </c>
      <c r="D234" t="b">
        <f ca="1">ISBLANK(INDIRECT($A$234))</f>
        <v>0</v>
      </c>
    </row>
    <row r="235" spans="1:4" ht="10.5">
      <c r="A235" s="66" t="s">
        <v>439</v>
      </c>
      <c r="B235" t="str">
        <f ca="1">IF(ISTEXT(INDIRECT($A$235)),INDIRECT($A$235),"")</f>
        <v>Mokėtinos subsidijos, dotacijos ir finansavimo sumos</v>
      </c>
      <c r="C235">
        <f ca="1">IF(ISNUMBER(INDIRECT($A$235)),INDIRECT($A$235),0)</f>
        <v>0</v>
      </c>
      <c r="D235" t="b">
        <f ca="1">ISBLANK(INDIRECT($A$235))</f>
        <v>0</v>
      </c>
    </row>
    <row r="236" spans="1:4" ht="10.5">
      <c r="A236" s="66" t="s">
        <v>440</v>
      </c>
      <c r="B236">
        <f ca="1">IF(ISTEXT(INDIRECT($A$236)),INDIRECT($A$236),"")</f>
      </c>
      <c r="C236">
        <f ca="1">IF(ISNUMBER(INDIRECT($A$236)),ROUND(INDIRECT($A$236),2),0)</f>
        <v>0</v>
      </c>
      <c r="D236" t="b">
        <f ca="1">ISBLANK(INDIRECT($A$236))</f>
        <v>1</v>
      </c>
    </row>
    <row r="237" spans="1:4" ht="10.5">
      <c r="A237" s="66" t="s">
        <v>441</v>
      </c>
      <c r="B237">
        <f ca="1">IF(ISTEXT(INDIRECT($A$237)),INDIRECT($A$237),"")</f>
      </c>
      <c r="C237">
        <f ca="1">IF(ISNUMBER(INDIRECT($A$237)),ROUND(INDIRECT($A$237),2),0)</f>
        <v>0</v>
      </c>
      <c r="D237" t="b">
        <f ca="1">ISBLANK(INDIRECT($A$237))</f>
        <v>1</v>
      </c>
    </row>
    <row r="238" spans="1:4" ht="10.5">
      <c r="A238" s="66" t="s">
        <v>442</v>
      </c>
      <c r="B238">
        <f ca="1">IF(ISTEXT(INDIRECT($A$238)),INDIRECT($A$238),"")</f>
      </c>
      <c r="C238">
        <f ca="1">IF(ISNUMBER(INDIRECT($A$238)),INDIRECT($A$238),0)</f>
        <v>78</v>
      </c>
      <c r="D238" t="b">
        <f ca="1">ISBLANK(INDIRECT($A$238))</f>
        <v>0</v>
      </c>
    </row>
    <row r="239" spans="1:4" ht="10.5">
      <c r="A239" s="66" t="s">
        <v>443</v>
      </c>
      <c r="B239" t="str">
        <f ca="1">IF(ISTEXT(INDIRECT($A$239)),INDIRECT($A$239),"")</f>
        <v>Mokėtinos sumos į Europos Sąjungos biudžetą</v>
      </c>
      <c r="C239">
        <f ca="1">IF(ISNUMBER(INDIRECT($A$239)),INDIRECT($A$239),0)</f>
        <v>0</v>
      </c>
      <c r="D239" t="b">
        <f ca="1">ISBLANK(INDIRECT($A$239))</f>
        <v>0</v>
      </c>
    </row>
    <row r="240" spans="1:4" ht="10.5">
      <c r="A240" s="66" t="s">
        <v>444</v>
      </c>
      <c r="B240">
        <f ca="1">IF(ISTEXT(INDIRECT($A$240)),INDIRECT($A$240),"")</f>
      </c>
      <c r="C240">
        <f ca="1">IF(ISNUMBER(INDIRECT($A$240)),ROUND(INDIRECT($A$240),2),0)</f>
        <v>0</v>
      </c>
      <c r="D240" t="b">
        <f ca="1">ISBLANK(INDIRECT($A$240))</f>
        <v>1</v>
      </c>
    </row>
    <row r="241" spans="1:4" ht="10.5">
      <c r="A241" s="66" t="s">
        <v>445</v>
      </c>
      <c r="B241">
        <f ca="1">IF(ISTEXT(INDIRECT($A$241)),INDIRECT($A$241),"")</f>
      </c>
      <c r="C241">
        <f ca="1">IF(ISNUMBER(INDIRECT($A$241)),ROUND(INDIRECT($A$241),2),0)</f>
        <v>0</v>
      </c>
      <c r="D241" t="b">
        <f ca="1">ISBLANK(INDIRECT($A$241))</f>
        <v>1</v>
      </c>
    </row>
    <row r="242" spans="1:4" ht="10.5">
      <c r="A242" s="66" t="s">
        <v>446</v>
      </c>
      <c r="B242">
        <f ca="1">IF(ISTEXT(INDIRECT($A$242)),INDIRECT($A$242),"")</f>
      </c>
      <c r="C242">
        <f ca="1">IF(ISNUMBER(INDIRECT($A$242)),INDIRECT($A$242),0)</f>
        <v>55</v>
      </c>
      <c r="D242" t="b">
        <f ca="1">ISBLANK(INDIRECT($A$242))</f>
        <v>0</v>
      </c>
    </row>
    <row r="243" spans="1:4" ht="10.5">
      <c r="A243" s="66" t="s">
        <v>447</v>
      </c>
      <c r="B243" t="str">
        <f ca="1">IF(ISTEXT(INDIRECT($A$243)),INDIRECT($A$243),"")</f>
        <v>Mokėtinos sumos į biudžetus ir fondus</v>
      </c>
      <c r="C243">
        <f ca="1">IF(ISNUMBER(INDIRECT($A$243)),INDIRECT($A$243),0)</f>
        <v>0</v>
      </c>
      <c r="D243" t="b">
        <f ca="1">ISBLANK(INDIRECT($A$243))</f>
        <v>0</v>
      </c>
    </row>
    <row r="244" spans="1:4" ht="10.5">
      <c r="A244" s="66" t="s">
        <v>448</v>
      </c>
      <c r="B244">
        <f ca="1">IF(ISTEXT(INDIRECT($A$244)),INDIRECT($A$244),"")</f>
      </c>
      <c r="C244">
        <f ca="1">IF(ISNUMBER(INDIRECT($A$244)),ROUND(INDIRECT($A$244),2),0)</f>
        <v>4191.79</v>
      </c>
      <c r="D244" t="b">
        <f ca="1">ISBLANK(INDIRECT($A$244))</f>
        <v>0</v>
      </c>
    </row>
    <row r="245" spans="1:4" ht="10.5">
      <c r="A245" s="66" t="s">
        <v>449</v>
      </c>
      <c r="B245">
        <f ca="1">IF(ISTEXT(INDIRECT($A$245)),INDIRECT($A$245),"")</f>
      </c>
      <c r="C245">
        <f ca="1">IF(ISNUMBER(INDIRECT($A$245)),ROUND(INDIRECT($A$245),2),0)</f>
        <v>0</v>
      </c>
      <c r="D245" t="b">
        <f ca="1">ISBLANK(INDIRECT($A$245))</f>
        <v>0</v>
      </c>
    </row>
    <row r="246" spans="1:4" ht="10.5">
      <c r="A246" s="66" t="s">
        <v>450</v>
      </c>
      <c r="B246">
        <f ca="1">IF(ISTEXT(INDIRECT($A$246)),INDIRECT($A$246),"")</f>
      </c>
      <c r="C246">
        <f ca="1">IF(ISNUMBER(INDIRECT($A$246)),INDIRECT($A$246),0)</f>
        <v>56</v>
      </c>
      <c r="D246" t="b">
        <f ca="1">ISBLANK(INDIRECT($A$246))</f>
        <v>0</v>
      </c>
    </row>
    <row r="247" spans="1:4" ht="10.5">
      <c r="A247" s="66" t="s">
        <v>451</v>
      </c>
      <c r="B247" t="str">
        <f ca="1">IF(ISTEXT(INDIRECT($A$247)),INDIRECT($A$247),"")</f>
        <v>Grąžintinos finansavimo sumos</v>
      </c>
      <c r="C247">
        <f ca="1">IF(ISNUMBER(INDIRECT($A$247)),INDIRECT($A$247),0)</f>
        <v>0</v>
      </c>
      <c r="D247" t="b">
        <f ca="1">ISBLANK(INDIRECT($A$247))</f>
        <v>0</v>
      </c>
    </row>
    <row r="248" spans="1:4" ht="10.5">
      <c r="A248" s="66" t="s">
        <v>452</v>
      </c>
      <c r="B248">
        <f ca="1">IF(ISTEXT(INDIRECT($A$248)),INDIRECT($A$248),"")</f>
      </c>
      <c r="C248">
        <f ca="1">IF(ISNUMBER(INDIRECT($A$248)),ROUND(INDIRECT($A$248),2),0)</f>
        <v>0</v>
      </c>
      <c r="D248" t="b">
        <f ca="1">ISBLANK(INDIRECT($A$248))</f>
        <v>1</v>
      </c>
    </row>
    <row r="249" spans="1:4" ht="10.5">
      <c r="A249" s="66" t="s">
        <v>453</v>
      </c>
      <c r="B249">
        <f ca="1">IF(ISTEXT(INDIRECT($A$249)),INDIRECT($A$249),"")</f>
      </c>
      <c r="C249">
        <f ca="1">IF(ISNUMBER(INDIRECT($A$249)),ROUND(INDIRECT($A$249),2),0)</f>
        <v>0</v>
      </c>
      <c r="D249" t="b">
        <f ca="1">ISBLANK(INDIRECT($A$249))</f>
        <v>1</v>
      </c>
    </row>
    <row r="250" spans="1:4" ht="10.5">
      <c r="A250" s="66" t="s">
        <v>454</v>
      </c>
      <c r="B250">
        <f ca="1">IF(ISTEXT(INDIRECT($A$250)),INDIRECT($A$250),"")</f>
      </c>
      <c r="C250">
        <f ca="1">IF(ISNUMBER(INDIRECT($A$250)),INDIRECT($A$250),0)</f>
        <v>57</v>
      </c>
      <c r="D250" t="b">
        <f ca="1">ISBLANK(INDIRECT($A$250))</f>
        <v>0</v>
      </c>
    </row>
    <row r="251" spans="1:4" ht="10.5">
      <c r="A251" s="66" t="s">
        <v>455</v>
      </c>
      <c r="B251" t="str">
        <f ca="1">IF(ISTEXT(INDIRECT($A$251)),INDIRECT($A$251),"")</f>
        <v>Kitos mokėtinos sumos biudžetui</v>
      </c>
      <c r="C251">
        <f ca="1">IF(ISNUMBER(INDIRECT($A$251)),INDIRECT($A$251),0)</f>
        <v>0</v>
      </c>
      <c r="D251" t="b">
        <f ca="1">ISBLANK(INDIRECT($A$251))</f>
        <v>0</v>
      </c>
    </row>
    <row r="252" spans="1:4" ht="10.5">
      <c r="A252" s="66" t="s">
        <v>456</v>
      </c>
      <c r="B252">
        <f ca="1">IF(ISTEXT(INDIRECT($A$252)),INDIRECT($A$252),"")</f>
      </c>
      <c r="C252">
        <f ca="1">IF(ISNUMBER(INDIRECT($A$252)),ROUND(INDIRECT($A$252),2),0)</f>
        <v>4191.79</v>
      </c>
      <c r="D252" t="b">
        <f ca="1">ISBLANK(INDIRECT($A$252))</f>
        <v>0</v>
      </c>
    </row>
    <row r="253" spans="1:4" ht="10.5">
      <c r="A253" s="66" t="s">
        <v>457</v>
      </c>
      <c r="B253">
        <f ca="1">IF(ISTEXT(INDIRECT($A$253)),INDIRECT($A$253),"")</f>
      </c>
      <c r="C253">
        <f ca="1">IF(ISNUMBER(INDIRECT($A$253)),ROUND(INDIRECT($A$253),2),0)</f>
        <v>0</v>
      </c>
      <c r="D253" t="b">
        <f ca="1">ISBLANK(INDIRECT($A$253))</f>
        <v>1</v>
      </c>
    </row>
    <row r="254" spans="1:4" ht="10.5">
      <c r="A254" s="66" t="s">
        <v>458</v>
      </c>
      <c r="B254">
        <f ca="1">IF(ISTEXT(INDIRECT($A$254)),INDIRECT($A$254),"")</f>
      </c>
      <c r="C254">
        <f ca="1">IF(ISNUMBER(INDIRECT($A$254)),INDIRECT($A$254),0)</f>
        <v>58</v>
      </c>
      <c r="D254" t="b">
        <f ca="1">ISBLANK(INDIRECT($A$254))</f>
        <v>0</v>
      </c>
    </row>
    <row r="255" spans="1:4" ht="10.5">
      <c r="A255" s="66" t="s">
        <v>459</v>
      </c>
      <c r="B255" t="str">
        <f ca="1">IF(ISTEXT(INDIRECT($A$255)),INDIRECT($A$255),"")</f>
        <v>Mokėtinos socialinės išmokos</v>
      </c>
      <c r="C255">
        <f ca="1">IF(ISNUMBER(INDIRECT($A$255)),INDIRECT($A$255),0)</f>
        <v>0</v>
      </c>
      <c r="D255" t="b">
        <f ca="1">ISBLANK(INDIRECT($A$255))</f>
        <v>0</v>
      </c>
    </row>
    <row r="256" spans="1:4" ht="10.5">
      <c r="A256" s="66" t="s">
        <v>460</v>
      </c>
      <c r="B256">
        <f ca="1">IF(ISTEXT(INDIRECT($A$256)),INDIRECT($A$256),"")</f>
      </c>
      <c r="C256">
        <f ca="1">IF(ISNUMBER(INDIRECT($A$256)),ROUND(INDIRECT($A$256),2),0)</f>
        <v>0</v>
      </c>
      <c r="D256" t="b">
        <f ca="1">ISBLANK(INDIRECT($A$256))</f>
        <v>1</v>
      </c>
    </row>
    <row r="257" spans="1:4" ht="10.5">
      <c r="A257" s="66" t="s">
        <v>461</v>
      </c>
      <c r="B257">
        <f ca="1">IF(ISTEXT(INDIRECT($A$257)),INDIRECT($A$257),"")</f>
      </c>
      <c r="C257">
        <f ca="1">IF(ISNUMBER(INDIRECT($A$257)),ROUND(INDIRECT($A$257),2),0)</f>
        <v>0</v>
      </c>
      <c r="D257" t="b">
        <f ca="1">ISBLANK(INDIRECT($A$257))</f>
        <v>1</v>
      </c>
    </row>
    <row r="258" spans="1:4" ht="10.5">
      <c r="A258" s="66" t="s">
        <v>462</v>
      </c>
      <c r="B258">
        <f ca="1">IF(ISTEXT(INDIRECT($A$258)),INDIRECT($A$258),"")</f>
      </c>
      <c r="C258">
        <f ca="1">IF(ISNUMBER(INDIRECT($A$258)),INDIRECT($A$258),0)</f>
        <v>59</v>
      </c>
      <c r="D258" t="b">
        <f ca="1">ISBLANK(INDIRECT($A$258))</f>
        <v>0</v>
      </c>
    </row>
    <row r="259" spans="1:4" ht="10.5">
      <c r="A259" s="66" t="s">
        <v>463</v>
      </c>
      <c r="B259" t="str">
        <f ca="1">IF(ISTEXT(INDIRECT($A$259)),INDIRECT($A$259),"")</f>
        <v>Grąžintini mokesčiai, įmokos ir jų permokos</v>
      </c>
      <c r="C259">
        <f ca="1">IF(ISNUMBER(INDIRECT($A$259)),INDIRECT($A$259),0)</f>
        <v>0</v>
      </c>
      <c r="D259" t="b">
        <f ca="1">ISBLANK(INDIRECT($A$259))</f>
        <v>0</v>
      </c>
    </row>
    <row r="260" spans="1:4" ht="10.5">
      <c r="A260" s="66" t="s">
        <v>464</v>
      </c>
      <c r="B260">
        <f ca="1">IF(ISTEXT(INDIRECT($A$260)),INDIRECT($A$260),"")</f>
      </c>
      <c r="C260">
        <f ca="1">IF(ISNUMBER(INDIRECT($A$260)),ROUND(INDIRECT($A$260),2),0)</f>
        <v>0</v>
      </c>
      <c r="D260" t="b">
        <f ca="1">ISBLANK(INDIRECT($A$260))</f>
        <v>1</v>
      </c>
    </row>
    <row r="261" spans="1:4" ht="10.5">
      <c r="A261" s="66" t="s">
        <v>465</v>
      </c>
      <c r="B261">
        <f ca="1">IF(ISTEXT(INDIRECT($A$261)),INDIRECT($A$261),"")</f>
      </c>
      <c r="C261">
        <f ca="1">IF(ISNUMBER(INDIRECT($A$261)),ROUND(INDIRECT($A$261),2),0)</f>
        <v>0</v>
      </c>
      <c r="D261" t="b">
        <f ca="1">ISBLANK(INDIRECT($A$261))</f>
        <v>1</v>
      </c>
    </row>
    <row r="262" spans="1:4" ht="10.5">
      <c r="A262" s="66" t="s">
        <v>466</v>
      </c>
      <c r="B262">
        <f ca="1">IF(ISTEXT(INDIRECT($A$262)),INDIRECT($A$262),"")</f>
      </c>
      <c r="C262">
        <f ca="1">IF(ISNUMBER(INDIRECT($A$262)),INDIRECT($A$262),0)</f>
        <v>60</v>
      </c>
      <c r="D262" t="b">
        <f ca="1">ISBLANK(INDIRECT($A$262))</f>
        <v>0</v>
      </c>
    </row>
    <row r="263" spans="1:4" ht="10.5">
      <c r="A263" s="66" t="s">
        <v>467</v>
      </c>
      <c r="B263" t="str">
        <f ca="1">IF(ISTEXT(INDIRECT($A$263)),INDIRECT($A$263),"")</f>
        <v>Tiekėjams mokėtinos sumos</v>
      </c>
      <c r="C263">
        <f ca="1">IF(ISNUMBER(INDIRECT($A$263)),INDIRECT($A$263),0)</f>
        <v>0</v>
      </c>
      <c r="D263" t="b">
        <f ca="1">ISBLANK(INDIRECT($A$263))</f>
        <v>0</v>
      </c>
    </row>
    <row r="264" spans="1:4" ht="10.5">
      <c r="A264" s="66" t="s">
        <v>468</v>
      </c>
      <c r="B264">
        <f ca="1">IF(ISTEXT(INDIRECT($A$264)),INDIRECT($A$264),"")</f>
      </c>
      <c r="C264">
        <f ca="1">IF(ISNUMBER(INDIRECT($A$264)),ROUND(INDIRECT($A$264),2),0)</f>
        <v>785877.12</v>
      </c>
      <c r="D264" t="b">
        <f ca="1">ISBLANK(INDIRECT($A$264))</f>
        <v>0</v>
      </c>
    </row>
    <row r="265" spans="1:4" ht="10.5">
      <c r="A265" s="66" t="s">
        <v>469</v>
      </c>
      <c r="B265">
        <f ca="1">IF(ISTEXT(INDIRECT($A$265)),INDIRECT($A$265),"")</f>
      </c>
      <c r="C265">
        <f ca="1">IF(ISNUMBER(INDIRECT($A$265)),ROUND(INDIRECT($A$265),2),0)</f>
        <v>0</v>
      </c>
      <c r="D265" t="b">
        <f ca="1">ISBLANK(INDIRECT($A$265))</f>
        <v>1</v>
      </c>
    </row>
    <row r="266" spans="1:4" ht="10.5">
      <c r="A266" s="66" t="s">
        <v>470</v>
      </c>
      <c r="B266">
        <f ca="1">IF(ISTEXT(INDIRECT($A$266)),INDIRECT($A$266),"")</f>
      </c>
      <c r="C266">
        <f ca="1">IF(ISNUMBER(INDIRECT($A$266)),INDIRECT($A$266),0)</f>
        <v>61</v>
      </c>
      <c r="D266" t="b">
        <f ca="1">ISBLANK(INDIRECT($A$266))</f>
        <v>0</v>
      </c>
    </row>
    <row r="267" spans="1:4" ht="10.5">
      <c r="A267" s="66" t="s">
        <v>471</v>
      </c>
      <c r="B267" t="str">
        <f ca="1">IF(ISTEXT(INDIRECT($A$267)),INDIRECT($A$267),"")</f>
        <v>Su darbo santykiais susiję įsipareigojimai</v>
      </c>
      <c r="C267">
        <f ca="1">IF(ISNUMBER(INDIRECT($A$267)),INDIRECT($A$267),0)</f>
        <v>0</v>
      </c>
      <c r="D267" t="b">
        <f ca="1">ISBLANK(INDIRECT($A$267))</f>
        <v>0</v>
      </c>
    </row>
    <row r="268" spans="1:4" ht="10.5">
      <c r="A268" s="66" t="s">
        <v>472</v>
      </c>
      <c r="B268">
        <f ca="1">IF(ISTEXT(INDIRECT($A$268)),INDIRECT($A$268),"")</f>
      </c>
      <c r="C268">
        <f ca="1">IF(ISNUMBER(INDIRECT($A$268)),ROUND(INDIRECT($A$268),2),0)</f>
        <v>204695.11</v>
      </c>
      <c r="D268" t="b">
        <f ca="1">ISBLANK(INDIRECT($A$268))</f>
        <v>0</v>
      </c>
    </row>
    <row r="269" spans="1:4" ht="10.5">
      <c r="A269" s="66" t="s">
        <v>473</v>
      </c>
      <c r="B269">
        <f ca="1">IF(ISTEXT(INDIRECT($A$269)),INDIRECT($A$269),"")</f>
      </c>
      <c r="C269">
        <f ca="1">IF(ISNUMBER(INDIRECT($A$269)),ROUND(INDIRECT($A$269),2),0)</f>
        <v>0</v>
      </c>
      <c r="D269" t="b">
        <f ca="1">ISBLANK(INDIRECT($A$269))</f>
        <v>1</v>
      </c>
    </row>
    <row r="270" spans="1:4" ht="10.5">
      <c r="A270" s="66" t="s">
        <v>474</v>
      </c>
      <c r="B270">
        <f ca="1">IF(ISTEXT(INDIRECT($A$270)),INDIRECT($A$270),"")</f>
      </c>
      <c r="C270">
        <f ca="1">IF(ISNUMBER(INDIRECT($A$270)),INDIRECT($A$270),0)</f>
        <v>62</v>
      </c>
      <c r="D270" t="b">
        <f ca="1">ISBLANK(INDIRECT($A$270))</f>
        <v>0</v>
      </c>
    </row>
    <row r="271" spans="1:4" ht="10.5">
      <c r="A271" s="66" t="s">
        <v>475</v>
      </c>
      <c r="B271" t="str">
        <f ca="1">IF(ISTEXT(INDIRECT($A$271)),INDIRECT($A$271),"")</f>
        <v>Sukauptos mokėtinos sumos</v>
      </c>
      <c r="C271">
        <f ca="1">IF(ISNUMBER(INDIRECT($A$271)),INDIRECT($A$271),0)</f>
        <v>0</v>
      </c>
      <c r="D271" t="b">
        <f ca="1">ISBLANK(INDIRECT($A$271))</f>
        <v>0</v>
      </c>
    </row>
    <row r="272" spans="1:4" ht="10.5">
      <c r="A272" s="66" t="s">
        <v>476</v>
      </c>
      <c r="B272">
        <f ca="1">IF(ISTEXT(INDIRECT($A$272)),INDIRECT($A$272),"")</f>
      </c>
      <c r="C272">
        <f ca="1">IF(ISNUMBER(INDIRECT($A$272)),ROUND(INDIRECT($A$272),2),0)</f>
        <v>83824.82</v>
      </c>
      <c r="D272" t="b">
        <f ca="1">ISBLANK(INDIRECT($A$272))</f>
        <v>0</v>
      </c>
    </row>
    <row r="273" spans="1:4" ht="10.5">
      <c r="A273" s="66" t="s">
        <v>477</v>
      </c>
      <c r="B273">
        <f ca="1">IF(ISTEXT(INDIRECT($A$273)),INDIRECT($A$273),"")</f>
      </c>
      <c r="C273">
        <f ca="1">IF(ISNUMBER(INDIRECT($A$273)),ROUND(INDIRECT($A$273),2),0)</f>
        <v>0</v>
      </c>
      <c r="D273" t="b">
        <f ca="1">ISBLANK(INDIRECT($A$273))</f>
        <v>1</v>
      </c>
    </row>
    <row r="274" spans="1:4" ht="10.5">
      <c r="A274" s="66" t="s">
        <v>478</v>
      </c>
      <c r="B274">
        <f ca="1">IF(ISTEXT(INDIRECT($A$274)),INDIRECT($A$274),"")</f>
      </c>
      <c r="C274">
        <f ca="1">IF(ISNUMBER(INDIRECT($A$274)),INDIRECT($A$274),0)</f>
        <v>63</v>
      </c>
      <c r="D274" t="b">
        <f ca="1">ISBLANK(INDIRECT($A$274))</f>
        <v>0</v>
      </c>
    </row>
    <row r="275" spans="1:4" ht="10.5">
      <c r="A275" s="66" t="s">
        <v>479</v>
      </c>
      <c r="B275" t="str">
        <f ca="1">IF(ISTEXT(INDIRECT($A$275)),INDIRECT($A$275),"")</f>
        <v>Kiti trumpalaikiai įsipareigojimai</v>
      </c>
      <c r="C275">
        <f ca="1">IF(ISNUMBER(INDIRECT($A$275)),INDIRECT($A$275),0)</f>
        <v>0</v>
      </c>
      <c r="D275" t="b">
        <f ca="1">ISBLANK(INDIRECT($A$275))</f>
        <v>0</v>
      </c>
    </row>
    <row r="276" spans="1:4" ht="10.5">
      <c r="A276" s="66" t="s">
        <v>480</v>
      </c>
      <c r="B276">
        <f ca="1">IF(ISTEXT(INDIRECT($A$276)),INDIRECT($A$276),"")</f>
      </c>
      <c r="C276">
        <f ca="1">IF(ISNUMBER(INDIRECT($A$276)),ROUND(INDIRECT($A$276),2),0)</f>
        <v>25986.17</v>
      </c>
      <c r="D276" t="b">
        <f ca="1">ISBLANK(INDIRECT($A$276))</f>
        <v>0</v>
      </c>
    </row>
    <row r="277" spans="1:4" ht="10.5">
      <c r="A277" s="66" t="s">
        <v>481</v>
      </c>
      <c r="B277">
        <f ca="1">IF(ISTEXT(INDIRECT($A$277)),INDIRECT($A$277),"")</f>
      </c>
      <c r="C277">
        <f ca="1">IF(ISNUMBER(INDIRECT($A$277)),ROUND(INDIRECT($A$277),2),0)</f>
        <v>0</v>
      </c>
      <c r="D277" t="b">
        <f ca="1">ISBLANK(INDIRECT($A$277))</f>
        <v>1</v>
      </c>
    </row>
    <row r="278" spans="1:4" ht="10.5">
      <c r="A278" s="66" t="s">
        <v>482</v>
      </c>
      <c r="B278">
        <f ca="1">IF(ISTEXT(INDIRECT($A$278)),INDIRECT($A$278),"")</f>
      </c>
      <c r="C278">
        <f ca="1">IF(ISNUMBER(INDIRECT($A$278)),INDIRECT($A$278),0)</f>
        <v>64</v>
      </c>
      <c r="D278" t="b">
        <f ca="1">ISBLANK(INDIRECT($A$278))</f>
        <v>0</v>
      </c>
    </row>
    <row r="279" spans="1:4" ht="10.5">
      <c r="A279" s="66" t="s">
        <v>483</v>
      </c>
      <c r="B279" t="str">
        <f ca="1">IF(ISTEXT(INDIRECT($A$279)),INDIRECT($A$279),"")</f>
        <v>GRYNASIS TURTAS</v>
      </c>
      <c r="C279">
        <f ca="1">IF(ISNUMBER(INDIRECT($A$279)),INDIRECT($A$279),0)</f>
        <v>0</v>
      </c>
      <c r="D279" t="b">
        <f ca="1">ISBLANK(INDIRECT($A$279))</f>
        <v>0</v>
      </c>
    </row>
    <row r="280" spans="1:4" ht="10.5">
      <c r="A280" s="66" t="s">
        <v>484</v>
      </c>
      <c r="B280">
        <f ca="1">IF(ISTEXT(INDIRECT($A$280)),INDIRECT($A$280),"")</f>
      </c>
      <c r="C280">
        <f ca="1">IF(ISNUMBER(INDIRECT($A$280)),ROUND(INDIRECT($A$280),2),0)</f>
        <v>551536.52</v>
      </c>
      <c r="D280" t="b">
        <f ca="1">ISBLANK(INDIRECT($A$280))</f>
        <v>0</v>
      </c>
    </row>
    <row r="281" spans="1:4" ht="10.5">
      <c r="A281" s="66" t="s">
        <v>485</v>
      </c>
      <c r="B281">
        <f ca="1">IF(ISTEXT(INDIRECT($A$281)),INDIRECT($A$281),"")</f>
      </c>
      <c r="C281">
        <f ca="1">IF(ISNUMBER(INDIRECT($A$281)),ROUND(INDIRECT($A$281),2),0)</f>
        <v>0</v>
      </c>
      <c r="D281" t="b">
        <f ca="1">ISBLANK(INDIRECT($A$281))</f>
        <v>0</v>
      </c>
    </row>
    <row r="282" spans="1:4" ht="10.5">
      <c r="A282" s="66" t="s">
        <v>486</v>
      </c>
      <c r="B282">
        <f ca="1">IF(ISTEXT(INDIRECT($A$282)),INDIRECT($A$282),"")</f>
      </c>
      <c r="C282">
        <f ca="1">IF(ISNUMBER(INDIRECT($A$282)),INDIRECT($A$282),0)</f>
        <v>65</v>
      </c>
      <c r="D282" t="b">
        <f ca="1">ISBLANK(INDIRECT($A$282))</f>
        <v>0</v>
      </c>
    </row>
    <row r="283" spans="1:4" ht="10.5">
      <c r="A283" s="66" t="s">
        <v>487</v>
      </c>
      <c r="B283" t="str">
        <f ca="1">IF(ISTEXT(INDIRECT($A$283)),INDIRECT($A$283),"")</f>
        <v>Dalininkų kapitalas</v>
      </c>
      <c r="C283">
        <f ca="1">IF(ISNUMBER(INDIRECT($A$283)),INDIRECT($A$283),0)</f>
        <v>0</v>
      </c>
      <c r="D283" t="b">
        <f ca="1">ISBLANK(INDIRECT($A$283))</f>
        <v>0</v>
      </c>
    </row>
    <row r="284" spans="1:4" ht="10.5">
      <c r="A284" s="66" t="s">
        <v>488</v>
      </c>
      <c r="B284">
        <f ca="1">IF(ISTEXT(INDIRECT($A$284)),INDIRECT($A$284),"")</f>
      </c>
      <c r="C284">
        <f ca="1">IF(ISNUMBER(INDIRECT($A$284)),ROUND(INDIRECT($A$284),2),0)</f>
        <v>321003</v>
      </c>
      <c r="D284" t="b">
        <f ca="1">ISBLANK(INDIRECT($A$284))</f>
        <v>0</v>
      </c>
    </row>
    <row r="285" spans="1:4" ht="10.5">
      <c r="A285" s="66" t="s">
        <v>489</v>
      </c>
      <c r="B285">
        <f ca="1">IF(ISTEXT(INDIRECT($A$285)),INDIRECT($A$285),"")</f>
      </c>
      <c r="C285">
        <f ca="1">IF(ISNUMBER(INDIRECT($A$285)),ROUND(INDIRECT($A$285),2),0)</f>
        <v>0</v>
      </c>
      <c r="D285" t="b">
        <f ca="1">ISBLANK(INDIRECT($A$285))</f>
        <v>1</v>
      </c>
    </row>
    <row r="286" spans="1:4" ht="10.5">
      <c r="A286" s="66" t="s">
        <v>490</v>
      </c>
      <c r="B286">
        <f ca="1">IF(ISTEXT(INDIRECT($A$286)),INDIRECT($A$286),"")</f>
      </c>
      <c r="C286">
        <f ca="1">IF(ISNUMBER(INDIRECT($A$286)),INDIRECT($A$286),0)</f>
        <v>66</v>
      </c>
      <c r="D286" t="b">
        <f ca="1">ISBLANK(INDIRECT($A$286))</f>
        <v>0</v>
      </c>
    </row>
    <row r="287" spans="1:4" ht="10.5">
      <c r="A287" s="66" t="s">
        <v>491</v>
      </c>
      <c r="B287" t="str">
        <f ca="1">IF(ISTEXT(INDIRECT($A$287)),INDIRECT($A$287),"")</f>
        <v>Rezervai</v>
      </c>
      <c r="C287">
        <f ca="1">IF(ISNUMBER(INDIRECT($A$287)),INDIRECT($A$287),0)</f>
        <v>0</v>
      </c>
      <c r="D287" t="b">
        <f ca="1">ISBLANK(INDIRECT($A$287))</f>
        <v>0</v>
      </c>
    </row>
    <row r="288" spans="1:4" ht="10.5">
      <c r="A288" s="66" t="s">
        <v>492</v>
      </c>
      <c r="B288">
        <f ca="1">IF(ISTEXT(INDIRECT($A$288)),INDIRECT($A$288),"")</f>
      </c>
      <c r="C288">
        <f ca="1">IF(ISNUMBER(INDIRECT($A$288)),ROUND(INDIRECT($A$288),2),0)</f>
        <v>0</v>
      </c>
      <c r="D288" t="b">
        <f ca="1">ISBLANK(INDIRECT($A$288))</f>
        <v>0</v>
      </c>
    </row>
    <row r="289" spans="1:4" ht="10.5">
      <c r="A289" s="66" t="s">
        <v>493</v>
      </c>
      <c r="B289">
        <f ca="1">IF(ISTEXT(INDIRECT($A$289)),INDIRECT($A$289),"")</f>
      </c>
      <c r="C289">
        <f ca="1">IF(ISNUMBER(INDIRECT($A$289)),ROUND(INDIRECT($A$289),2),0)</f>
        <v>0</v>
      </c>
      <c r="D289" t="b">
        <f ca="1">ISBLANK(INDIRECT($A$289))</f>
        <v>0</v>
      </c>
    </row>
    <row r="290" spans="1:4" ht="10.5">
      <c r="A290" s="66" t="s">
        <v>494</v>
      </c>
      <c r="B290">
        <f ca="1">IF(ISTEXT(INDIRECT($A$290)),INDIRECT($A$290),"")</f>
      </c>
      <c r="C290">
        <f ca="1">IF(ISNUMBER(INDIRECT($A$290)),INDIRECT($A$290),0)</f>
        <v>67</v>
      </c>
      <c r="D290" t="b">
        <f ca="1">ISBLANK(INDIRECT($A$290))</f>
        <v>0</v>
      </c>
    </row>
    <row r="291" spans="1:4" ht="10.5">
      <c r="A291" s="66" t="s">
        <v>495</v>
      </c>
      <c r="B291" t="str">
        <f ca="1">IF(ISTEXT(INDIRECT($A$291)),INDIRECT($A$291),"")</f>
        <v>Tikrosios vertės rezervas</v>
      </c>
      <c r="C291">
        <f ca="1">IF(ISNUMBER(INDIRECT($A$291)),INDIRECT($A$291),0)</f>
        <v>0</v>
      </c>
      <c r="D291" t="b">
        <f ca="1">ISBLANK(INDIRECT($A$291))</f>
        <v>0</v>
      </c>
    </row>
    <row r="292" spans="1:4" ht="10.5">
      <c r="A292" s="66" t="s">
        <v>496</v>
      </c>
      <c r="B292">
        <f ca="1">IF(ISTEXT(INDIRECT($A$292)),INDIRECT($A$292),"")</f>
      </c>
      <c r="C292">
        <f ca="1">IF(ISNUMBER(INDIRECT($A$292)),ROUND(INDIRECT($A$292),2),0)</f>
        <v>0</v>
      </c>
      <c r="D292" t="b">
        <f ca="1">ISBLANK(INDIRECT($A$292))</f>
        <v>1</v>
      </c>
    </row>
    <row r="293" spans="1:4" ht="10.5">
      <c r="A293" s="66" t="s">
        <v>497</v>
      </c>
      <c r="B293">
        <f ca="1">IF(ISTEXT(INDIRECT($A$293)),INDIRECT($A$293),"")</f>
      </c>
      <c r="C293">
        <f ca="1">IF(ISNUMBER(INDIRECT($A$293)),ROUND(INDIRECT($A$293),2),0)</f>
        <v>0</v>
      </c>
      <c r="D293" t="b">
        <f ca="1">ISBLANK(INDIRECT($A$293))</f>
        <v>1</v>
      </c>
    </row>
    <row r="294" spans="1:4" ht="10.5">
      <c r="A294" s="66" t="s">
        <v>498</v>
      </c>
      <c r="B294">
        <f ca="1">IF(ISTEXT(INDIRECT($A$294)),INDIRECT($A$294),"")</f>
      </c>
      <c r="C294">
        <f ca="1">IF(ISNUMBER(INDIRECT($A$294)),INDIRECT($A$294),0)</f>
        <v>68</v>
      </c>
      <c r="D294" t="b">
        <f ca="1">ISBLANK(INDIRECT($A$294))</f>
        <v>0</v>
      </c>
    </row>
    <row r="295" spans="1:4" ht="10.5">
      <c r="A295" s="66" t="s">
        <v>499</v>
      </c>
      <c r="B295" t="str">
        <f ca="1">IF(ISTEXT(INDIRECT($A$295)),INDIRECT($A$295),"")</f>
        <v>Kiti rezervai</v>
      </c>
      <c r="C295">
        <f ca="1">IF(ISNUMBER(INDIRECT($A$295)),INDIRECT($A$295),0)</f>
        <v>0</v>
      </c>
      <c r="D295" t="b">
        <f ca="1">ISBLANK(INDIRECT($A$295))</f>
        <v>0</v>
      </c>
    </row>
    <row r="296" spans="1:4" ht="10.5">
      <c r="A296" s="66" t="s">
        <v>500</v>
      </c>
      <c r="B296">
        <f ca="1">IF(ISTEXT(INDIRECT($A$296)),INDIRECT($A$296),"")</f>
      </c>
      <c r="C296">
        <f ca="1">IF(ISNUMBER(INDIRECT($A$296)),ROUND(INDIRECT($A$296),2),0)</f>
        <v>0</v>
      </c>
      <c r="D296" t="b">
        <f ca="1">ISBLANK(INDIRECT($A$296))</f>
        <v>1</v>
      </c>
    </row>
    <row r="297" spans="1:4" ht="10.5">
      <c r="A297" s="66" t="s">
        <v>501</v>
      </c>
      <c r="B297">
        <f ca="1">IF(ISTEXT(INDIRECT($A$297)),INDIRECT($A$297),"")</f>
      </c>
      <c r="C297">
        <f ca="1">IF(ISNUMBER(INDIRECT($A$297)),ROUND(INDIRECT($A$297),2),0)</f>
        <v>0</v>
      </c>
      <c r="D297" t="b">
        <f ca="1">ISBLANK(INDIRECT($A$297))</f>
        <v>1</v>
      </c>
    </row>
    <row r="298" spans="1:4" ht="10.5">
      <c r="A298" s="66" t="s">
        <v>502</v>
      </c>
      <c r="B298">
        <f ca="1">IF(ISTEXT(INDIRECT($A$298)),INDIRECT($A$298),"")</f>
      </c>
      <c r="C298">
        <f ca="1">IF(ISNUMBER(INDIRECT($A$298)),INDIRECT($A$298),0)</f>
        <v>69</v>
      </c>
      <c r="D298" t="b">
        <f ca="1">ISBLANK(INDIRECT($A$298))</f>
        <v>0</v>
      </c>
    </row>
    <row r="299" spans="1:4" ht="10.5">
      <c r="A299" s="66" t="s">
        <v>503</v>
      </c>
      <c r="B299" t="str">
        <f ca="1">IF(ISTEXT(INDIRECT($A$299)),INDIRECT($A$299),"")</f>
        <v>Nuosavybės metodo įtaka</v>
      </c>
      <c r="C299">
        <f ca="1">IF(ISNUMBER(INDIRECT($A$299)),INDIRECT($A$299),0)</f>
        <v>0</v>
      </c>
      <c r="D299" t="b">
        <f ca="1">ISBLANK(INDIRECT($A$299))</f>
        <v>0</v>
      </c>
    </row>
    <row r="300" spans="1:4" ht="10.5">
      <c r="A300" s="66" t="s">
        <v>504</v>
      </c>
      <c r="B300">
        <f ca="1">IF(ISTEXT(INDIRECT($A$300)),INDIRECT($A$300),"")</f>
      </c>
      <c r="C300">
        <f ca="1">IF(ISNUMBER(INDIRECT($A$300)),ROUND(INDIRECT($A$300),2),0)</f>
        <v>0</v>
      </c>
      <c r="D300" t="b">
        <f ca="1">ISBLANK(INDIRECT($A$300))</f>
        <v>1</v>
      </c>
    </row>
    <row r="301" spans="1:4" ht="10.5">
      <c r="A301" s="66" t="s">
        <v>505</v>
      </c>
      <c r="B301">
        <f ca="1">IF(ISTEXT(INDIRECT($A$301)),INDIRECT($A$301),"")</f>
      </c>
      <c r="C301">
        <f ca="1">IF(ISNUMBER(INDIRECT($A$301)),ROUND(INDIRECT($A$301),2),0)</f>
        <v>0</v>
      </c>
      <c r="D301" t="b">
        <f ca="1">ISBLANK(INDIRECT($A$301))</f>
        <v>1</v>
      </c>
    </row>
    <row r="302" spans="1:4" ht="10.5">
      <c r="A302" s="66" t="s">
        <v>506</v>
      </c>
      <c r="B302">
        <f ca="1">IF(ISTEXT(INDIRECT($A$302)),INDIRECT($A$302),"")</f>
      </c>
      <c r="C302">
        <f ca="1">IF(ISNUMBER(INDIRECT($A$302)),INDIRECT($A$302),0)</f>
        <v>70</v>
      </c>
      <c r="D302" t="b">
        <f ca="1">ISBLANK(INDIRECT($A$302))</f>
        <v>0</v>
      </c>
    </row>
    <row r="303" spans="1:4" ht="10.5">
      <c r="A303" s="66" t="s">
        <v>507</v>
      </c>
      <c r="B303" t="str">
        <f ca="1">IF(ISTEXT(INDIRECT($A$303)),INDIRECT($A$303),"")</f>
        <v>Sukauptas perviršis ar deficitas</v>
      </c>
      <c r="C303">
        <f ca="1">IF(ISNUMBER(INDIRECT($A$303)),INDIRECT($A$303),0)</f>
        <v>0</v>
      </c>
      <c r="D303" t="b">
        <f ca="1">ISBLANK(INDIRECT($A$303))</f>
        <v>0</v>
      </c>
    </row>
    <row r="304" spans="1:4" ht="10.5">
      <c r="A304" s="66" t="s">
        <v>508</v>
      </c>
      <c r="B304">
        <f ca="1">IF(ISTEXT(INDIRECT($A$304)),INDIRECT($A$304),"")</f>
      </c>
      <c r="C304">
        <f ca="1">IF(ISNUMBER(INDIRECT($A$304)),ROUND(INDIRECT($A$304),2),0)</f>
        <v>230533.52</v>
      </c>
      <c r="D304" t="b">
        <f ca="1">ISBLANK(INDIRECT($A$304))</f>
        <v>0</v>
      </c>
    </row>
    <row r="305" spans="1:4" ht="10.5">
      <c r="A305" s="66" t="s">
        <v>509</v>
      </c>
      <c r="B305">
        <f ca="1">IF(ISTEXT(INDIRECT($A$305)),INDIRECT($A$305),"")</f>
      </c>
      <c r="C305">
        <f ca="1">IF(ISNUMBER(INDIRECT($A$305)),ROUND(INDIRECT($A$305),2),0)</f>
        <v>0</v>
      </c>
      <c r="D305" t="b">
        <f ca="1">ISBLANK(INDIRECT($A$305))</f>
        <v>0</v>
      </c>
    </row>
    <row r="306" spans="1:4" ht="10.5">
      <c r="A306" s="66" t="s">
        <v>510</v>
      </c>
      <c r="B306">
        <f ca="1">IF(ISTEXT(INDIRECT($A$306)),INDIRECT($A$306),"")</f>
      </c>
      <c r="C306">
        <f ca="1">IF(ISNUMBER(INDIRECT($A$306)),INDIRECT($A$306),0)</f>
        <v>71</v>
      </c>
      <c r="D306" t="b">
        <f ca="1">ISBLANK(INDIRECT($A$306))</f>
        <v>0</v>
      </c>
    </row>
    <row r="307" spans="1:4" ht="10.5">
      <c r="A307" s="66" t="s">
        <v>511</v>
      </c>
      <c r="B307" t="str">
        <f ca="1">IF(ISTEXT(INDIRECT($A$307)),INDIRECT($A$307),"")</f>
        <v>Einamųjų metų perviršis ar deficitas</v>
      </c>
      <c r="C307">
        <f ca="1">IF(ISNUMBER(INDIRECT($A$307)),INDIRECT($A$307),0)</f>
        <v>0</v>
      </c>
      <c r="D307" t="b">
        <f ca="1">ISBLANK(INDIRECT($A$307))</f>
        <v>0</v>
      </c>
    </row>
    <row r="308" spans="1:4" ht="10.5">
      <c r="A308" s="66" t="s">
        <v>512</v>
      </c>
      <c r="B308">
        <f ca="1">IF(ISTEXT(INDIRECT($A$308)),INDIRECT($A$308),"")</f>
      </c>
      <c r="C308">
        <f ca="1">IF(ISNUMBER(INDIRECT($A$308)),ROUND(INDIRECT($A$308),2),0)</f>
        <v>10312.12</v>
      </c>
      <c r="D308" t="b">
        <f ca="1">ISBLANK(INDIRECT($A$308))</f>
        <v>0</v>
      </c>
    </row>
    <row r="309" spans="1:4" ht="10.5">
      <c r="A309" s="66" t="s">
        <v>513</v>
      </c>
      <c r="B309">
        <f ca="1">IF(ISTEXT(INDIRECT($A$309)),INDIRECT($A$309),"")</f>
      </c>
      <c r="C309">
        <f ca="1">IF(ISNUMBER(INDIRECT($A$309)),ROUND(INDIRECT($A$309),2),0)</f>
        <v>0</v>
      </c>
      <c r="D309" t="b">
        <f ca="1">ISBLANK(INDIRECT($A$309))</f>
        <v>1</v>
      </c>
    </row>
    <row r="310" spans="1:4" ht="10.5">
      <c r="A310" s="66" t="s">
        <v>514</v>
      </c>
      <c r="B310">
        <f ca="1">IF(ISTEXT(INDIRECT($A$310)),INDIRECT($A$310),"")</f>
      </c>
      <c r="C310">
        <f ca="1">IF(ISNUMBER(INDIRECT($A$310)),INDIRECT($A$310),0)</f>
        <v>72</v>
      </c>
      <c r="D310" t="b">
        <f ca="1">ISBLANK(INDIRECT($A$310))</f>
        <v>0</v>
      </c>
    </row>
    <row r="311" spans="1:4" ht="10.5">
      <c r="A311" s="66" t="s">
        <v>515</v>
      </c>
      <c r="B311" t="str">
        <f ca="1">IF(ISTEXT(INDIRECT($A$311)),INDIRECT($A$311),"")</f>
        <v>Ankstesnių metų perviršis ar deficitas</v>
      </c>
      <c r="C311">
        <f ca="1">IF(ISNUMBER(INDIRECT($A$311)),INDIRECT($A$311),0)</f>
        <v>0</v>
      </c>
      <c r="D311" t="b">
        <f ca="1">ISBLANK(INDIRECT($A$311))</f>
        <v>0</v>
      </c>
    </row>
    <row r="312" spans="1:4" ht="10.5">
      <c r="A312" s="66" t="s">
        <v>516</v>
      </c>
      <c r="B312">
        <f ca="1">IF(ISTEXT(INDIRECT($A$312)),INDIRECT($A$312),"")</f>
      </c>
      <c r="C312">
        <f ca="1">IF(ISNUMBER(INDIRECT($A$312)),ROUND(INDIRECT($A$312),2),0)</f>
        <v>220221.4</v>
      </c>
      <c r="D312" t="b">
        <f ca="1">ISBLANK(INDIRECT($A$312))</f>
        <v>0</v>
      </c>
    </row>
    <row r="313" spans="1:4" ht="10.5">
      <c r="A313" s="66" t="s">
        <v>517</v>
      </c>
      <c r="B313">
        <f ca="1">IF(ISTEXT(INDIRECT($A$313)),INDIRECT($A$313),"")</f>
      </c>
      <c r="C313">
        <f ca="1">IF(ISNUMBER(INDIRECT($A$313)),ROUND(INDIRECT($A$313),2),0)</f>
        <v>0</v>
      </c>
      <c r="D313" t="b">
        <f ca="1">ISBLANK(INDIRECT($A$313))</f>
        <v>1</v>
      </c>
    </row>
    <row r="314" spans="1:4" ht="10.5">
      <c r="A314" s="66" t="s">
        <v>518</v>
      </c>
      <c r="B314">
        <f ca="1">IF(ISTEXT(INDIRECT($A$314)),INDIRECT($A$314),"")</f>
      </c>
      <c r="C314">
        <f ca="1">IF(ISNUMBER(INDIRECT($A$314)),INDIRECT($A$314),0)</f>
        <v>73</v>
      </c>
      <c r="D314" t="b">
        <f ca="1">ISBLANK(INDIRECT($A$314))</f>
        <v>0</v>
      </c>
    </row>
    <row r="315" spans="1:4" ht="10.5">
      <c r="A315" s="66" t="s">
        <v>519</v>
      </c>
      <c r="B315" t="str">
        <f ca="1">IF(ISTEXT(INDIRECT($A$315)),INDIRECT($A$315),"")</f>
        <v>MAŽUMOS DALIS</v>
      </c>
      <c r="C315">
        <f ca="1">IF(ISNUMBER(INDIRECT($A$315)),INDIRECT($A$315),0)</f>
        <v>0</v>
      </c>
      <c r="D315" t="b">
        <f ca="1">ISBLANK(INDIRECT($A$315))</f>
        <v>0</v>
      </c>
    </row>
    <row r="316" spans="1:4" ht="10.5">
      <c r="A316" s="66" t="s">
        <v>520</v>
      </c>
      <c r="B316">
        <f ca="1">IF(ISTEXT(INDIRECT($A$316)),INDIRECT($A$316),"")</f>
      </c>
      <c r="C316">
        <f ca="1">IF(ISNUMBER(INDIRECT($A$316)),ROUND(INDIRECT($A$316),2),0)</f>
        <v>0</v>
      </c>
      <c r="D316" t="b">
        <f ca="1">ISBLANK(INDIRECT($A$316))</f>
        <v>1</v>
      </c>
    </row>
    <row r="317" spans="1:4" ht="10.5">
      <c r="A317" s="66" t="s">
        <v>521</v>
      </c>
      <c r="B317">
        <f ca="1">IF(ISTEXT(INDIRECT($A$317)),INDIRECT($A$317),"")</f>
      </c>
      <c r="C317">
        <f ca="1">IF(ISNUMBER(INDIRECT($A$317)),ROUND(INDIRECT($A$317),2),0)</f>
        <v>0</v>
      </c>
      <c r="D317" t="b">
        <f ca="1">ISBLANK(INDIRECT($A$317))</f>
        <v>1</v>
      </c>
    </row>
    <row r="318" spans="1:4" ht="10.5">
      <c r="A318" s="66" t="s">
        <v>522</v>
      </c>
      <c r="B318">
        <f ca="1">IF(ISTEXT(INDIRECT($A$318)),INDIRECT($A$318),"")</f>
      </c>
      <c r="C318">
        <f ca="1">IF(ISNUMBER(INDIRECT($A$318)),INDIRECT($A$318),0)</f>
        <v>74</v>
      </c>
      <c r="D318" t="b">
        <f ca="1">ISBLANK(INDIRECT($A$318))</f>
        <v>0</v>
      </c>
    </row>
    <row r="319" spans="1:4" ht="10.5">
      <c r="A319" s="66" t="s">
        <v>523</v>
      </c>
      <c r="B319">
        <f ca="1">IF(ISTEXT(INDIRECT($A$319)),INDIRECT($A$319),"")</f>
      </c>
      <c r="C319">
        <f ca="1">IF(ISNUMBER(INDIRECT($A$319)),INDIRECT($A$319),0)</f>
        <v>0</v>
      </c>
      <c r="D319" t="b">
        <f ca="1">ISBLANK(INDIRECT($A$319))</f>
        <v>1</v>
      </c>
    </row>
    <row r="320" spans="1:4" ht="10.5">
      <c r="A320" s="66" t="s">
        <v>524</v>
      </c>
      <c r="B320">
        <f ca="1">IF(ISTEXT(INDIRECT($A$320)),INDIRECT($A$320),"")</f>
      </c>
      <c r="C320">
        <f ca="1">IF(ISNUMBER(INDIRECT($A$320)),ROUND(INDIRECT($A$320),1),0)</f>
        <v>0</v>
      </c>
      <c r="D320" t="b">
        <f ca="1">ISBLANK(INDIRECT($A$320))</f>
        <v>1</v>
      </c>
    </row>
    <row r="321" spans="1:4" ht="10.5">
      <c r="A321" s="66" t="s">
        <v>525</v>
      </c>
      <c r="B321">
        <f ca="1">IF(ISTEXT(INDIRECT($A$321)),INDIRECT($A$321),"")</f>
      </c>
      <c r="C321">
        <f ca="1">IF(ISNUMBER(INDIRECT($A$321)),ROUND(INDIRECT($A$321),1),0)</f>
        <v>0</v>
      </c>
      <c r="D321" t="b">
        <f ca="1">ISBLANK(INDIRECT($A$321))</f>
        <v>1</v>
      </c>
    </row>
    <row r="322" spans="1:4" ht="10.5">
      <c r="A322" s="66" t="s">
        <v>526</v>
      </c>
      <c r="B322">
        <f ca="1">IF(ISTEXT(INDIRECT($A$322)),INDIRECT($A$322),"")</f>
      </c>
      <c r="C322">
        <f ca="1">IF(ISNUMBER(INDIRECT($A$322)),INDIRECT($A$322),0)</f>
        <v>75</v>
      </c>
      <c r="D322" t="b">
        <f ca="1">ISBLANK(INDIRECT($A$322))</f>
        <v>0</v>
      </c>
    </row>
    <row r="323" spans="1:4" ht="10.5">
      <c r="A323" s="66" t="s">
        <v>527</v>
      </c>
      <c r="B323" t="str">
        <f ca="1">IF(ISTEXT(INDIRECT($A$323)),INDIRECT($A$323),"")</f>
        <v>IŠ VISO FINANSAVIMO SUMŲ, ĮSIPAREIGOJIMŲ, GRYNOJO TURTO IR MAŽUMOS DALIES:</v>
      </c>
      <c r="C323">
        <f ca="1">IF(ISNUMBER(INDIRECT($A$323)),INDIRECT($A$323),0)</f>
        <v>0</v>
      </c>
      <c r="D323" t="b">
        <f ca="1">ISBLANK(INDIRECT($A$323))</f>
        <v>0</v>
      </c>
    </row>
    <row r="324" spans="1:4" ht="10.5">
      <c r="A324" s="66" t="s">
        <v>528</v>
      </c>
      <c r="B324">
        <f ca="1">IF(ISTEXT(INDIRECT($A$324)),INDIRECT($A$324),"")</f>
      </c>
      <c r="C324">
        <f ca="1">IF(ISNUMBER(INDIRECT($A$324)),ROUND(INDIRECT($A$324),2),0)</f>
        <v>4890362.52</v>
      </c>
      <c r="D324" t="b">
        <f ca="1">ISBLANK(INDIRECT($A$324))</f>
        <v>0</v>
      </c>
    </row>
    <row r="325" spans="1:4" ht="10.5">
      <c r="A325" s="66" t="s">
        <v>529</v>
      </c>
      <c r="B325">
        <f ca="1">IF(ISTEXT(INDIRECT($A$325)),INDIRECT($A$325),"")</f>
      </c>
      <c r="C325">
        <f ca="1">IF(ISNUMBER(INDIRECT($A$325)),ROUND(INDIRECT($A$325),2),0)</f>
        <v>0</v>
      </c>
      <c r="D325" t="b">
        <f ca="1">ISBLANK(INDIRECT($A$325))</f>
        <v>0</v>
      </c>
    </row>
    <row r="326" spans="1:4" ht="10.5">
      <c r="A326" s="66" t="s">
        <v>530</v>
      </c>
      <c r="B326" t="str">
        <f ca="1">IF(ISTEXT(INDIRECT($A$326)),INDIRECT($A$326),"")</f>
        <v>2923</v>
      </c>
      <c r="C326">
        <f ca="1">IF(ISNUMBER(INDIRECT($A$326)),INDIRECT($A$326),0)</f>
        <v>0</v>
      </c>
      <c r="D326" t="b">
        <f ca="1">ISBLANK(INDIRECT($A$326))</f>
        <v>0</v>
      </c>
    </row>
    <row r="327" spans="1:4" ht="10.5">
      <c r="A327" s="66" t="s">
        <v>531</v>
      </c>
      <c r="B327" t="str">
        <f ca="1">IF(ISTEXT(INDIRECT($A$327)),INDIRECT($A$327),"")</f>
        <v>Vladas Pusvaškis</v>
      </c>
      <c r="C327">
        <f ca="1">IF(ISNUMBER(INDIRECT($A$327)),INDIRECT($A$327),0)</f>
        <v>0</v>
      </c>
      <c r="D327" t="b">
        <f ca="1">ISBLANK(INDIRECT($A$327))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Alantos Tvm</dc:creator>
  <cp:keywords/>
  <dc:description/>
  <cp:lastModifiedBy>Alantos Tvm</cp:lastModifiedBy>
  <cp:lastPrinted>2011-10-21T05:15:04Z</cp:lastPrinted>
  <dcterms:created xsi:type="dcterms:W3CDTF">2003-09-13T06:13:56Z</dcterms:created>
  <dcterms:modified xsi:type="dcterms:W3CDTF">2011-10-21T05:15:16Z</dcterms:modified>
  <cp:category/>
  <cp:version/>
  <cp:contentType/>
  <cp:contentStatus/>
</cp:coreProperties>
</file>